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40" windowHeight="7515"/>
  </bookViews>
  <sheets>
    <sheet name="Expense Report" sheetId="1" r:id="rId1"/>
  </sheets>
  <definedNames>
    <definedName name="BeginDate">'Expense Report'!$D$4</definedName>
    <definedName name="EndDate">'Expense Report'!$D$5</definedName>
    <definedName name="MileageRate">'Expense Report'!$H$3</definedName>
    <definedName name="_xlnm.Print_Titles" localSheetId="0">'Expense Report'!$8:$8</definedName>
  </definedNames>
  <calcPr calcId="124519"/>
</workbook>
</file>

<file path=xl/calcChain.xml><?xml version="1.0" encoding="utf-8"?>
<calcChain xmlns="http://schemas.openxmlformats.org/spreadsheetml/2006/main">
  <c r="A9" i="1"/>
  <c r="I9"/>
  <c r="A10"/>
  <c r="I10"/>
  <c r="K10" s="1"/>
  <c r="A11"/>
  <c r="I11"/>
  <c r="A12"/>
  <c r="I12"/>
  <c r="A13"/>
  <c r="I13"/>
  <c r="K13" s="1"/>
  <c r="A14"/>
  <c r="I14"/>
  <c r="K14" s="1"/>
  <c r="A15"/>
  <c r="I15"/>
  <c r="K15" s="1"/>
  <c r="K12"/>
  <c r="K11"/>
  <c r="K9"/>
  <c r="K6"/>
  <c r="J6"/>
  <c r="J4"/>
  <c r="K4"/>
  <c r="K2" l="1"/>
</calcChain>
</file>

<file path=xl/sharedStrings.xml><?xml version="1.0" encoding="utf-8"?>
<sst xmlns="http://schemas.openxmlformats.org/spreadsheetml/2006/main" count="50" uniqueCount="41">
  <si>
    <t>Expense Report</t>
  </si>
  <si>
    <t>Tailspin Toys</t>
  </si>
  <si>
    <t>123 South Main Street, Ocean View, MO  12345</t>
  </si>
  <si>
    <t>EXPENSE REPORT TOTAL</t>
  </si>
  <si>
    <t>Name:</t>
  </si>
  <si>
    <t>Mike Gragg</t>
  </si>
  <si>
    <t>Purpose:</t>
  </si>
  <si>
    <t>Annual Sales Seminar</t>
  </si>
  <si>
    <t>Mileage Rate:</t>
  </si>
  <si>
    <t>HOTEL</t>
  </si>
  <si>
    <t>TRANSPORT/MILEAGE</t>
  </si>
  <si>
    <t>Dept:</t>
  </si>
  <si>
    <t>Sales</t>
  </si>
  <si>
    <t>Start Date:</t>
  </si>
  <si>
    <t>Meal Rate:</t>
  </si>
  <si>
    <t>Position:</t>
  </si>
  <si>
    <t>Managing Director</t>
  </si>
  <si>
    <t>End Date:</t>
  </si>
  <si>
    <t>Hotel Rate:</t>
  </si>
  <si>
    <t>MEALS</t>
  </si>
  <si>
    <t>OTHER</t>
  </si>
  <si>
    <t>Manager:</t>
  </si>
  <si>
    <t>Janine Mendoza</t>
  </si>
  <si>
    <t>Approved By:</t>
  </si>
  <si>
    <t>Date</t>
  </si>
  <si>
    <t>Account</t>
  </si>
  <si>
    <t>Description</t>
  </si>
  <si>
    <t>Hotel</t>
  </si>
  <si>
    <t>Meals</t>
  </si>
  <si>
    <t>Transport</t>
  </si>
  <si>
    <t>Start</t>
  </si>
  <si>
    <t>End</t>
  </si>
  <si>
    <t>Mileage</t>
  </si>
  <si>
    <t>Other</t>
  </si>
  <si>
    <t>Total</t>
  </si>
  <si>
    <t>Sales &amp; Marketing</t>
  </si>
  <si>
    <t>Drive to airport/flight</t>
  </si>
  <si>
    <t>Hotel (2 nights)</t>
  </si>
  <si>
    <t>Convention Fees</t>
  </si>
  <si>
    <t>Meals &amp; Taxi</t>
  </si>
  <si>
    <t>Drive from airport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</si>
</sst>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164" formatCode="&quot;$&quot;#,##0.00&quot;/mile&quot;"/>
    <numFmt numFmtId="165" formatCode="&quot;$&quot;#,##0.00&quot;/day&quot;"/>
    <numFmt numFmtId="166" formatCode="&quot;$&quot;#,##0.00&quot;/night&quot;"/>
    <numFmt numFmtId="167" formatCode="#,##0.0_)&quot; mi.&quot;;\(#,##0.0\)&quot; mi.&quot;"/>
    <numFmt numFmtId="168" formatCode="&quot;$&quot;#,##0.00"/>
  </numFmts>
  <fonts count="9">
    <font>
      <sz val="10"/>
      <name val="Segoe UI"/>
      <family val="2"/>
      <scheme val="minor"/>
    </font>
    <font>
      <sz val="10"/>
      <color theme="4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0"/>
      <color theme="1"/>
      <name val="Segoe U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4" tint="0.79995117038483843"/>
      </right>
      <top/>
      <bottom/>
      <diagonal/>
    </border>
  </borders>
  <cellStyleXfs count="12">
    <xf numFmtId="0" fontId="0" fillId="0" borderId="0" applyNumberFormat="0" applyFill="0" applyBorder="0" applyAlignment="0">
      <alignment vertical="center"/>
    </xf>
    <xf numFmtId="0" fontId="5" fillId="4" borderId="1" applyNumberFormat="0" applyAlignment="0" applyProtection="0"/>
    <xf numFmtId="0" fontId="1" fillId="0" borderId="0" applyNumberFormat="0" applyFill="0" applyBorder="0" applyAlignment="0" applyProtection="0"/>
    <xf numFmtId="0" fontId="6" fillId="4" borderId="1" applyNumberFormat="0" applyProtection="0">
      <alignment horizontal="left" vertical="center" indent="1"/>
    </xf>
    <xf numFmtId="168" fontId="7" fillId="4" borderId="0" applyBorder="0" applyProtection="0">
      <alignment horizontal="right" vertical="center" indent="1"/>
    </xf>
    <xf numFmtId="168" fontId="3" fillId="4" borderId="0" applyNumberFormat="0" applyBorder="0" applyProtection="0"/>
    <xf numFmtId="168" fontId="6" fillId="0" borderId="4" applyFill="0" applyProtection="0">
      <alignment horizontal="right" vertical="center" indent="1"/>
    </xf>
    <xf numFmtId="0" fontId="2" fillId="0" borderId="0" applyNumberFormat="0" applyFill="0" applyBorder="0" applyAlignment="0" applyProtection="0">
      <alignment vertical="center"/>
    </xf>
    <xf numFmtId="0" fontId="4" fillId="4" borderId="0" applyNumberFormat="0">
      <alignment horizontal="right" vertical="center" indent="1"/>
    </xf>
    <xf numFmtId="0" fontId="4" fillId="4" borderId="0" applyNumberFormat="0">
      <alignment horizontal="left" vertical="center" indent="1"/>
    </xf>
    <xf numFmtId="14" fontId="8" fillId="0" borderId="0" applyNumberFormat="0" applyFill="0" applyBorder="0">
      <alignment horizontal="left" vertical="center" indent="1"/>
    </xf>
    <xf numFmtId="168" fontId="8" fillId="0" borderId="0" applyNumberFormat="0" applyFill="0" applyBorder="0">
      <alignment horizontal="right" vertical="center" indent="1"/>
    </xf>
  </cellStyleXfs>
  <cellXfs count="47">
    <xf numFmtId="0" fontId="0" fillId="0" borderId="0" xfId="0">
      <alignment vertical="center"/>
    </xf>
    <xf numFmtId="168" fontId="6" fillId="5" borderId="4" xfId="6" applyFill="1" applyProtection="1">
      <alignment horizontal="right" vertical="center" indent="1"/>
    </xf>
    <xf numFmtId="168" fontId="6" fillId="6" borderId="4" xfId="6" applyFill="1" applyProtection="1">
      <alignment horizontal="right" vertical="center" indent="1"/>
    </xf>
    <xf numFmtId="168" fontId="6" fillId="3" borderId="4" xfId="6" applyFill="1" applyProtection="1">
      <alignment horizontal="right" vertical="center" indent="1"/>
    </xf>
    <xf numFmtId="168" fontId="6" fillId="4" borderId="4" xfId="6" applyFill="1" applyProtection="1">
      <alignment horizontal="right" vertical="center" indent="1"/>
    </xf>
    <xf numFmtId="168" fontId="6" fillId="2" borderId="4" xfId="6" applyFill="1" applyProtection="1">
      <alignment horizontal="right" vertical="center" indent="1"/>
    </xf>
    <xf numFmtId="7" fontId="8" fillId="0" borderId="0" xfId="11" applyNumberFormat="1" applyFill="1" applyBorder="1" applyProtection="1">
      <alignment horizontal="right" vertical="center" indent="1"/>
    </xf>
    <xf numFmtId="168" fontId="8" fillId="0" borderId="0" xfId="11" applyNumberFormat="1" applyFill="1" applyBorder="1" applyProtection="1">
      <alignment horizontal="right" vertical="center" indent="1"/>
    </xf>
    <xf numFmtId="0" fontId="6" fillId="4" borderId="0" xfId="3" applyBorder="1" applyProtection="1">
      <alignment horizontal="left" vertical="center" indent="1"/>
    </xf>
    <xf numFmtId="0" fontId="7" fillId="4" borderId="0" xfId="4" applyNumberFormat="1" applyProtection="1">
      <alignment horizontal="right" vertical="center" indent="1"/>
    </xf>
    <xf numFmtId="0" fontId="7" fillId="4" borderId="0" xfId="4" applyNumberFormat="1" applyBorder="1" applyProtection="1">
      <alignment horizontal="right" vertical="center" indent="1"/>
    </xf>
    <xf numFmtId="0" fontId="7" fillId="4" borderId="5" xfId="4" applyNumberFormat="1" applyBorder="1" applyProtection="1">
      <alignment horizontal="right" vertical="center" indent="1"/>
    </xf>
    <xf numFmtId="0" fontId="0" fillId="4" borderId="0" xfId="0" applyFill="1" applyProtection="1">
      <alignment vertical="center"/>
    </xf>
    <xf numFmtId="0" fontId="0" fillId="0" borderId="0" xfId="0" applyProtection="1">
      <alignment vertical="center"/>
    </xf>
    <xf numFmtId="0" fontId="6" fillId="4" borderId="1" xfId="3" applyAlignment="1" applyProtection="1">
      <alignment horizontal="left" vertical="top" indent="1"/>
    </xf>
    <xf numFmtId="168" fontId="7" fillId="4" borderId="1" xfId="4" applyBorder="1" applyProtection="1">
      <alignment horizontal="right" vertical="center" indent="1"/>
    </xf>
    <xf numFmtId="0" fontId="7" fillId="4" borderId="1" xfId="4" applyNumberFormat="1" applyBorder="1" applyProtection="1">
      <alignment horizontal="right" vertical="center" indent="1"/>
    </xf>
    <xf numFmtId="0" fontId="4" fillId="4" borderId="0" xfId="8" applyProtection="1">
      <alignment horizontal="right" vertical="center" indent="1"/>
    </xf>
    <xf numFmtId="0" fontId="4" fillId="4" borderId="0" xfId="9" applyProtection="1">
      <alignment horizontal="left" vertical="center" indent="1"/>
    </xf>
    <xf numFmtId="0" fontId="4" fillId="4" borderId="0" xfId="9" applyNumberFormat="1" applyProtection="1">
      <alignment horizontal="left" vertical="center" indent="1"/>
    </xf>
    <xf numFmtId="0" fontId="0" fillId="4" borderId="0" xfId="0" applyNumberFormat="1" applyFill="1" applyProtection="1">
      <alignment vertical="center"/>
    </xf>
    <xf numFmtId="0" fontId="4" fillId="4" borderId="0" xfId="8" applyNumberFormat="1" applyProtection="1">
      <alignment horizontal="right" vertical="center" indent="1"/>
    </xf>
    <xf numFmtId="164" fontId="4" fillId="4" borderId="0" xfId="9" applyNumberFormat="1" applyProtection="1">
      <alignment horizontal="left" vertical="center" indent="1"/>
    </xf>
    <xf numFmtId="0" fontId="3" fillId="4" borderId="0" xfId="5" applyNumberFormat="1" applyProtection="1"/>
    <xf numFmtId="0" fontId="3" fillId="4" borderId="2" xfId="5" applyNumberFormat="1" applyBorder="1" applyProtection="1"/>
    <xf numFmtId="14" fontId="4" fillId="4" borderId="0" xfId="9" applyNumberFormat="1" applyProtection="1">
      <alignment horizontal="left" vertical="center" indent="1"/>
    </xf>
    <xf numFmtId="165" fontId="4" fillId="4" borderId="0" xfId="9" applyNumberFormat="1" applyProtection="1">
      <alignment horizontal="left" vertical="center" indent="1"/>
    </xf>
    <xf numFmtId="166" fontId="4" fillId="4" borderId="0" xfId="9" applyNumberFormat="1" applyProtection="1">
      <alignment horizontal="left" vertical="center" indent="1"/>
    </xf>
    <xf numFmtId="0" fontId="3" fillId="4" borderId="3" xfId="5" applyNumberFormat="1" applyBorder="1" applyProtection="1"/>
    <xf numFmtId="0" fontId="4" fillId="4" borderId="0" xfId="8" applyBorder="1" applyProtection="1">
      <alignment horizontal="right" vertical="center" indent="1"/>
    </xf>
    <xf numFmtId="0" fontId="4" fillId="4" borderId="0" xfId="9" applyBorder="1" applyProtection="1">
      <alignment horizontal="left" vertical="center" indent="1"/>
    </xf>
    <xf numFmtId="0" fontId="4" fillId="4" borderId="0" xfId="8" applyNumberFormat="1" applyBorder="1" applyProtection="1">
      <alignment horizontal="right" vertical="center" indent="1"/>
    </xf>
    <xf numFmtId="0" fontId="4" fillId="4" borderId="0" xfId="9" applyNumberFormat="1" applyBorder="1" applyProtection="1">
      <alignment horizontal="left" vertical="center" indent="1"/>
    </xf>
    <xf numFmtId="0" fontId="0" fillId="4" borderId="0" xfId="0" applyNumberFormat="1" applyFill="1" applyBorder="1" applyProtection="1">
      <alignment vertical="center"/>
    </xf>
    <xf numFmtId="0" fontId="0" fillId="4" borderId="6" xfId="0" applyNumberFormat="1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0" xfId="0" applyFont="1" applyFill="1" applyBorder="1" applyAlignment="1" applyProtection="1">
      <alignment horizontal="left" vertical="center" wrapText="1" indent="1"/>
    </xf>
    <xf numFmtId="0" fontId="0" fillId="0" borderId="0" xfId="0" applyNumberFormat="1" applyFont="1" applyFill="1" applyBorder="1" applyAlignment="1" applyProtection="1">
      <alignment horizontal="right" vertical="center" indent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4" fontId="8" fillId="0" borderId="0" xfId="10" applyNumberFormat="1" applyFill="1" applyBorder="1" applyProtection="1">
      <alignment horizontal="left" vertical="center" indent="1"/>
    </xf>
    <xf numFmtId="0" fontId="8" fillId="0" borderId="0" xfId="10" applyNumberFormat="1" applyFill="1" applyBorder="1" applyAlignment="1" applyProtection="1">
      <alignment horizontal="left" vertical="center" wrapText="1" indent="1"/>
    </xf>
    <xf numFmtId="167" fontId="8" fillId="0" borderId="0" xfId="11" applyNumberFormat="1" applyFill="1" applyBorder="1" applyProtection="1">
      <alignment horizontal="right" vertical="center" indent="1"/>
    </xf>
    <xf numFmtId="168" fontId="0" fillId="0" borderId="0" xfId="0" applyNumberFormat="1" applyProtection="1">
      <alignment vertical="center"/>
    </xf>
    <xf numFmtId="14" fontId="4" fillId="4" borderId="0" xfId="9" applyNumberFormat="1">
      <alignment horizontal="left" vertical="center" indent="1"/>
    </xf>
    <xf numFmtId="0" fontId="5" fillId="4" borderId="1" xfId="1" applyAlignment="1" applyProtection="1">
      <alignment horizontal="left" vertical="center" indent="1"/>
    </xf>
  </cellXfs>
  <cellStyles count="12">
    <cellStyle name="ExpenseDetail" xfId="9"/>
    <cellStyle name="ExpenseHeaderDetails" xfId="8"/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TableAmounts" xfId="11"/>
    <cellStyle name="TableDescriptions" xfId="10"/>
    <cellStyle name="Title" xfId="1" builtinId="1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8" formatCode="&quot;$&quot;#,##0.00"/>
      <alignment horizontal="right" vertical="center" textRotation="0" wrapText="0" indent="1" relativeIndent="255" justifyLastLine="0" shrinkToFit="0" readingOrder="0"/>
      <protection locked="0" hidden="0"/>
    </dxf>
    <dxf>
      <numFmt numFmtId="168" formatCode="&quot;$&quot;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8" formatCode="&quot;$&quot;#,##0.00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1" formatCode="&quot;$&quot;#,##0.00_);\(&quot;$&quot;#,##0.00\)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8" formatCode="&quot;$&quot;#,##0.00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8" formatCode="&quot;$&quot;#,##0.00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8" formatCode="&quot;$&quot;#,##0.00"/>
      <alignment horizontal="righ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alignment horizontal="lef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alignment horizontal="left" vertical="center" textRotation="0" wrapText="0" indent="1" relativeIndent="255" justifyLastLine="0" shrinkToFit="0" readingOrder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alignment horizontal="left" vertical="center" textRotation="0" wrapText="0" indent="1" relativeIndent="255" justifyLastLine="0" shrinkToFit="0" readingOrder="0"/>
      <protection locked="0" hidden="0"/>
    </dxf>
    <dxf>
      <numFmt numFmtId="19" formatCode="m/d/yyyy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alignment vertical="center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Expense Report" defaultPivotStyle="PivotStyleLight16">
    <tableStyle name="Expense Report" pivot="0" count="4">
      <tableStyleElement type="wholeTable" dxfId="32"/>
      <tableStyleElement type="headerRow" dxfId="31"/>
      <tableStyleElement type="totalRow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Expenses" displayName="tblExpenses" ref="A8:K15" headerRowDxfId="24" dataDxfId="23" totalsRowDxfId="22">
  <tableColumns count="11">
    <tableColumn id="1" name="Date" totalsRowLabel="Totals" dataDxfId="21" totalsRowDxfId="20" dataCellStyle="TableDescriptions"/>
    <tableColumn id="2" name="Account" dataDxfId="19" totalsRowDxfId="18" dataCellStyle="TableDescriptions"/>
    <tableColumn id="3" name="Description" dataDxfId="17" totalsRowDxfId="16" dataCellStyle="TableDescriptions"/>
    <tableColumn id="4" name="Hotel" totalsRowFunction="sum" dataDxfId="15" totalsRowDxfId="14" dataCellStyle="TableAmounts"/>
    <tableColumn id="8" name="Meals" totalsRowFunction="sum" dataDxfId="13" totalsRowDxfId="12" dataCellStyle="TableAmounts"/>
    <tableColumn id="5" name="Transport" totalsRowFunction="sum" dataDxfId="11" totalsRowDxfId="10" dataCellStyle="TableAmounts"/>
    <tableColumn id="6" name="Start" dataDxfId="9" totalsRowDxfId="8" dataCellStyle="TableAmounts"/>
    <tableColumn id="7" name="End" dataDxfId="7" totalsRowDxfId="6" dataCellStyle="TableAmounts"/>
    <tableColumn id="12" name="Mileage" totalsRowFunction="sum" dataDxfId="5" totalsRowDxfId="4" dataCellStyle="TableAmounts">
      <calculatedColumnFormula>IF(COUNTA(tblExpenses[[#This Row],[Start]:[End]])=2,(tblExpenses[[#This Row],[End]]-tblExpenses[[#This Row],[Start]])*MileageRate,"")</calculatedColumnFormula>
    </tableColumn>
    <tableColumn id="9" name="Other" totalsRowFunction="sum" dataDxfId="3" totalsRowDxfId="2" dataCellStyle="TableAmounts"/>
    <tableColumn id="11" name="Total" totalsRowFunction="sum" dataDxfId="1" totalsRowDxfId="0" dataCellStyle="TableAmounts">
      <calculatedColumnFormula>IF(COUNTA(tblExpenses[[#This Row],[Date]:[End]])=0,"",SUM(tblExpenses[[#This Row],[Hotel]:[Transport]],tblExpenses[[#This Row],[Mileage]:[Other]]))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="Expense report data" altTextSummary="List of travel expenses and details such as the cost of hotel, meals, phone, mileage, etc."/>
    </ext>
  </extLst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A1:M15"/>
  <sheetViews>
    <sheetView showGridLines="0" tabSelected="1" workbookViewId="0">
      <selection sqref="A1:B2"/>
    </sheetView>
  </sheetViews>
  <sheetFormatPr defaultColWidth="9.140625" defaultRowHeight="33.950000000000003" customHeight="1"/>
  <cols>
    <col min="1" max="1" width="20.42578125" style="13" customWidth="1"/>
    <col min="2" max="2" width="24.5703125" style="13" customWidth="1"/>
    <col min="3" max="3" width="26.85546875" style="13" customWidth="1"/>
    <col min="4" max="4" width="12" style="44" customWidth="1"/>
    <col min="5" max="6" width="12.85546875" style="44" customWidth="1"/>
    <col min="7" max="8" width="15.5703125" style="13" customWidth="1"/>
    <col min="9" max="9" width="11.5703125" style="13" customWidth="1"/>
    <col min="10" max="10" width="17.42578125" style="44" customWidth="1"/>
    <col min="11" max="11" width="23.5703125" style="13" customWidth="1"/>
    <col min="12" max="12" width="0.28515625" style="13" customWidth="1"/>
    <col min="14" max="16384" width="9.140625" style="13"/>
  </cols>
  <sheetData>
    <row r="1" spans="1:13" ht="26.1" customHeight="1" thickBot="1">
      <c r="A1" s="46" t="s">
        <v>0</v>
      </c>
      <c r="B1" s="46"/>
      <c r="C1" s="8" t="s">
        <v>1</v>
      </c>
      <c r="D1" s="9"/>
      <c r="E1" s="10"/>
      <c r="F1" s="10"/>
      <c r="G1" s="10"/>
      <c r="H1" s="10"/>
      <c r="I1" s="9"/>
      <c r="J1" s="9"/>
      <c r="K1" s="11"/>
      <c r="L1" s="12"/>
    </row>
    <row r="2" spans="1:13" ht="29.1" customHeight="1" thickTop="1" thickBot="1">
      <c r="A2" s="46"/>
      <c r="B2" s="46"/>
      <c r="C2" s="14" t="s">
        <v>2</v>
      </c>
      <c r="D2" s="15"/>
      <c r="E2" s="15"/>
      <c r="F2" s="16"/>
      <c r="G2" s="16"/>
      <c r="H2" s="10"/>
      <c r="I2" s="9"/>
      <c r="J2" s="9" t="s">
        <v>3</v>
      </c>
      <c r="K2" s="4">
        <f ca="1">SUM(tblExpenses[Total])</f>
        <v>1290.7000000000007</v>
      </c>
      <c r="L2" s="12"/>
    </row>
    <row r="3" spans="1:13" ht="24" customHeight="1" thickTop="1" thickBot="1">
      <c r="A3" s="17" t="s">
        <v>4</v>
      </c>
      <c r="B3" s="18" t="s">
        <v>5</v>
      </c>
      <c r="C3" s="17" t="s">
        <v>6</v>
      </c>
      <c r="D3" s="18" t="s">
        <v>7</v>
      </c>
      <c r="E3" s="19"/>
      <c r="F3" s="20"/>
      <c r="G3" s="21" t="s">
        <v>8</v>
      </c>
      <c r="H3" s="22">
        <v>0.5</v>
      </c>
      <c r="I3" s="20"/>
      <c r="J3" s="23" t="s">
        <v>9</v>
      </c>
      <c r="K3" s="24" t="s">
        <v>10</v>
      </c>
      <c r="L3" s="12"/>
    </row>
    <row r="4" spans="1:13" ht="24" customHeight="1" thickBot="1">
      <c r="A4" s="17" t="s">
        <v>11</v>
      </c>
      <c r="B4" s="18" t="s">
        <v>12</v>
      </c>
      <c r="C4" s="21" t="s">
        <v>13</v>
      </c>
      <c r="D4" s="45">
        <v>42465</v>
      </c>
      <c r="E4" s="25"/>
      <c r="F4" s="20"/>
      <c r="G4" s="21" t="s">
        <v>14</v>
      </c>
      <c r="H4" s="26">
        <v>30</v>
      </c>
      <c r="I4" s="20"/>
      <c r="J4" s="1">
        <f>SUM(tblExpenses[Hotel])</f>
        <v>445</v>
      </c>
      <c r="K4" s="5">
        <f>SUM(tblExpenses[Transport],tblExpenses[Mileage])</f>
        <v>745.70000000000073</v>
      </c>
      <c r="L4" s="12"/>
    </row>
    <row r="5" spans="1:13" ht="24" customHeight="1" thickBot="1">
      <c r="A5" s="17" t="s">
        <v>15</v>
      </c>
      <c r="B5" s="18" t="s">
        <v>16</v>
      </c>
      <c r="C5" s="21" t="s">
        <v>17</v>
      </c>
      <c r="D5" s="45">
        <v>42468</v>
      </c>
      <c r="E5" s="25"/>
      <c r="F5" s="20"/>
      <c r="G5" s="21" t="s">
        <v>18</v>
      </c>
      <c r="H5" s="27">
        <v>200</v>
      </c>
      <c r="I5" s="20"/>
      <c r="J5" s="28" t="s">
        <v>19</v>
      </c>
      <c r="K5" s="28" t="s">
        <v>20</v>
      </c>
      <c r="L5" s="12"/>
    </row>
    <row r="6" spans="1:13" ht="24" customHeight="1" thickBot="1">
      <c r="A6" s="29" t="s">
        <v>21</v>
      </c>
      <c r="B6" s="30" t="s">
        <v>22</v>
      </c>
      <c r="C6" s="31" t="s">
        <v>23</v>
      </c>
      <c r="D6" s="32" t="s">
        <v>22</v>
      </c>
      <c r="E6" s="32"/>
      <c r="F6" s="33"/>
      <c r="G6" s="31"/>
      <c r="H6" s="32"/>
      <c r="I6" s="34"/>
      <c r="J6" s="2">
        <f>SUM(tblExpenses[Meals])</f>
        <v>75</v>
      </c>
      <c r="K6" s="3">
        <f>SUM(tblExpenses[Other])</f>
        <v>25</v>
      </c>
      <c r="L6" s="12"/>
    </row>
    <row r="7" spans="1:13" ht="12.95" customHeight="1">
      <c r="A7" s="31"/>
      <c r="B7" s="32"/>
      <c r="C7" s="31"/>
      <c r="D7" s="32"/>
      <c r="E7" s="32"/>
      <c r="F7" s="33"/>
      <c r="G7" s="31"/>
      <c r="H7" s="32"/>
      <c r="I7" s="33"/>
      <c r="J7" s="33"/>
      <c r="K7" s="33"/>
      <c r="L7" s="35"/>
    </row>
    <row r="8" spans="1:13" s="40" customFormat="1" ht="24" customHeight="1">
      <c r="A8" s="36" t="s">
        <v>24</v>
      </c>
      <c r="B8" s="37" t="s">
        <v>25</v>
      </c>
      <c r="C8" s="37" t="s">
        <v>26</v>
      </c>
      <c r="D8" s="38" t="s">
        <v>27</v>
      </c>
      <c r="E8" s="38" t="s">
        <v>28</v>
      </c>
      <c r="F8" s="38" t="s">
        <v>29</v>
      </c>
      <c r="G8" s="38" t="s">
        <v>30</v>
      </c>
      <c r="H8" s="38" t="s">
        <v>31</v>
      </c>
      <c r="I8" s="38" t="s">
        <v>32</v>
      </c>
      <c r="J8" s="38" t="s">
        <v>33</v>
      </c>
      <c r="K8" s="38" t="s">
        <v>34</v>
      </c>
      <c r="L8" s="39"/>
      <c r="M8"/>
    </row>
    <row r="9" spans="1:13" s="40" customFormat="1" ht="33.950000000000003" customHeight="1">
      <c r="A9" s="41">
        <f ca="1">TODAY()+180</f>
        <v>42759</v>
      </c>
      <c r="B9" s="42" t="s">
        <v>35</v>
      </c>
      <c r="C9" s="42" t="s">
        <v>36</v>
      </c>
      <c r="D9" s="7"/>
      <c r="E9" s="7"/>
      <c r="F9" s="7">
        <v>428</v>
      </c>
      <c r="G9" s="43">
        <v>11378.5</v>
      </c>
      <c r="H9" s="43">
        <v>11456.2</v>
      </c>
      <c r="I9" s="6">
        <f>IF(COUNTA(tblExpenses[[#This Row],[Start]:[End]])=2,(tblExpenses[[#This Row],[End]]-tblExpenses[[#This Row],[Start]])*MileageRate,"")</f>
        <v>38.850000000000364</v>
      </c>
      <c r="J9" s="7"/>
      <c r="K9" s="7">
        <f ca="1">IF(COUNTA(tblExpenses[[#This Row],[Date]:[End]])=0,"",SUM(tblExpenses[[#This Row],[Hotel]:[Transport]],tblExpenses[[#This Row],[Mileage]:[Other]]))</f>
        <v>466.85000000000036</v>
      </c>
      <c r="M9"/>
    </row>
    <row r="10" spans="1:13" s="40" customFormat="1" ht="33.950000000000003" customHeight="1">
      <c r="A10" s="41">
        <f ca="1">TODAY()+180</f>
        <v>42759</v>
      </c>
      <c r="B10" s="42" t="s">
        <v>35</v>
      </c>
      <c r="C10" s="42" t="s">
        <v>37</v>
      </c>
      <c r="D10" s="7">
        <v>445</v>
      </c>
      <c r="E10" s="7"/>
      <c r="F10" s="7">
        <v>225</v>
      </c>
      <c r="G10" s="43"/>
      <c r="H10" s="43"/>
      <c r="I10" s="6" t="str">
        <f>IF(COUNTA(tblExpenses[[#This Row],[Start]:[End]])=2,(tblExpenses[[#This Row],[End]]-tblExpenses[[#This Row],[Start]])*MileageRate,"")</f>
        <v/>
      </c>
      <c r="J10" s="7"/>
      <c r="K10" s="7">
        <f ca="1">IF(COUNTA(tblExpenses[[#This Row],[Date]:[End]])=0,"",SUM(tblExpenses[[#This Row],[Hotel]:[Transport]],tblExpenses[[#This Row],[Mileage]:[Other]]))</f>
        <v>670</v>
      </c>
      <c r="M10"/>
    </row>
    <row r="11" spans="1:13" s="40" customFormat="1" ht="33.950000000000003" customHeight="1">
      <c r="A11" s="41">
        <f ca="1">TODAY()+180</f>
        <v>42759</v>
      </c>
      <c r="B11" s="42" t="s">
        <v>35</v>
      </c>
      <c r="C11" s="42" t="s">
        <v>38</v>
      </c>
      <c r="D11" s="7"/>
      <c r="E11" s="7"/>
      <c r="F11" s="7"/>
      <c r="G11" s="43"/>
      <c r="H11" s="43"/>
      <c r="I11" s="6" t="str">
        <f>IF(COUNTA(tblExpenses[[#This Row],[Start]:[End]])=2,(tblExpenses[[#This Row],[End]]-tblExpenses[[#This Row],[Start]])*MileageRate,"")</f>
        <v/>
      </c>
      <c r="J11" s="7">
        <v>25</v>
      </c>
      <c r="K11" s="7">
        <f ca="1">IF(COUNTA(tblExpenses[[#This Row],[Date]:[End]])=0,"",SUM(tblExpenses[[#This Row],[Hotel]:[Transport]],tblExpenses[[#This Row],[Mileage]:[Other]]))</f>
        <v>25</v>
      </c>
      <c r="M11"/>
    </row>
    <row r="12" spans="1:13" ht="33.950000000000003" customHeight="1">
      <c r="A12" s="41">
        <f ca="1">TODAY()+180</f>
        <v>42759</v>
      </c>
      <c r="B12" s="42" t="s">
        <v>35</v>
      </c>
      <c r="C12" s="42" t="s">
        <v>28</v>
      </c>
      <c r="D12" s="7"/>
      <c r="E12" s="7">
        <v>30</v>
      </c>
      <c r="F12" s="7"/>
      <c r="G12" s="43"/>
      <c r="H12" s="43"/>
      <c r="I12" s="6" t="str">
        <f>IF(COUNTA(tblExpenses[[#This Row],[Start]:[End]])=2,(tblExpenses[[#This Row],[End]]-tblExpenses[[#This Row],[Start]])*MileageRate,"")</f>
        <v/>
      </c>
      <c r="J12" s="7"/>
      <c r="K12" s="7">
        <f ca="1">IF(COUNTA(tblExpenses[[#This Row],[Date]:[End]])=0,"",SUM(tblExpenses[[#This Row],[Hotel]:[Transport]],tblExpenses[[#This Row],[Mileage]:[Other]]))</f>
        <v>30</v>
      </c>
    </row>
    <row r="13" spans="1:13" ht="33.950000000000003" customHeight="1">
      <c r="A13" s="41">
        <f ca="1">TODAY()+181</f>
        <v>42760</v>
      </c>
      <c r="B13" s="42" t="s">
        <v>35</v>
      </c>
      <c r="C13" s="42" t="s">
        <v>39</v>
      </c>
      <c r="D13" s="7"/>
      <c r="E13" s="7">
        <v>30</v>
      </c>
      <c r="F13" s="7">
        <v>15</v>
      </c>
      <c r="G13" s="43"/>
      <c r="H13" s="43"/>
      <c r="I13" s="6" t="str">
        <f>IF(COUNTA(tblExpenses[[#This Row],[Start]:[End]])=2,(tblExpenses[[#This Row],[End]]-tblExpenses[[#This Row],[Start]])*MileageRate,"")</f>
        <v/>
      </c>
      <c r="J13" s="7"/>
      <c r="K13" s="7">
        <f ca="1">IF(COUNTA(tblExpenses[[#This Row],[Date]:[End]])=0,"",SUM(tblExpenses[[#This Row],[Hotel]:[Transport]],tblExpenses[[#This Row],[Mileage]:[Other]]))</f>
        <v>45</v>
      </c>
    </row>
    <row r="14" spans="1:13" ht="33.950000000000003" customHeight="1">
      <c r="A14" s="41">
        <f ca="1">TODAY()+182</f>
        <v>42761</v>
      </c>
      <c r="B14" s="42" t="s">
        <v>35</v>
      </c>
      <c r="C14" s="42" t="s">
        <v>28</v>
      </c>
      <c r="D14" s="7"/>
      <c r="E14" s="7">
        <v>15</v>
      </c>
      <c r="F14" s="7"/>
      <c r="G14" s="43"/>
      <c r="H14" s="43"/>
      <c r="I14" s="6" t="str">
        <f>IF(COUNTA(tblExpenses[[#This Row],[Start]:[End]])=2,(tblExpenses[[#This Row],[End]]-tblExpenses[[#This Row],[Start]])*MileageRate,"")</f>
        <v/>
      </c>
      <c r="J14" s="7"/>
      <c r="K14" s="7">
        <f ca="1">IF(COUNTA(tblExpenses[[#This Row],[Date]:[End]])=0,"",SUM(tblExpenses[[#This Row],[Hotel]:[Transport]],tblExpenses[[#This Row],[Mileage]:[Other]]))</f>
        <v>15</v>
      </c>
    </row>
    <row r="15" spans="1:13" ht="33.950000000000003" customHeight="1">
      <c r="A15" s="41">
        <f ca="1">TODAY()+183</f>
        <v>42762</v>
      </c>
      <c r="B15" s="42" t="s">
        <v>35</v>
      </c>
      <c r="C15" s="42" t="s">
        <v>40</v>
      </c>
      <c r="D15" s="7"/>
      <c r="E15" s="7"/>
      <c r="F15" s="7"/>
      <c r="G15" s="43">
        <v>11456.2</v>
      </c>
      <c r="H15" s="43">
        <v>11533.900000000001</v>
      </c>
      <c r="I15" s="6">
        <f>IF(COUNTA(tblExpenses[[#This Row],[Start]:[End]])=2,(tblExpenses[[#This Row],[End]]-tblExpenses[[#This Row],[Start]])*MileageRate,"")</f>
        <v>38.850000000000364</v>
      </c>
      <c r="J15" s="7"/>
      <c r="K15" s="7">
        <f ca="1">IF(COUNTA(tblExpenses[[#This Row],[Date]:[End]])=0,"",SUM(tblExpenses[[#This Row],[Hotel]:[Transport]],tblExpenses[[#This Row],[Mileage]:[Other]]))</f>
        <v>38.850000000000364</v>
      </c>
    </row>
  </sheetData>
  <mergeCells count="1">
    <mergeCell ref="A1:B2"/>
  </mergeCells>
  <conditionalFormatting sqref="D9:F15">
    <cfRule type="expression" dxfId="28" priority="3">
      <formula>D9&lt;0</formula>
    </cfRule>
  </conditionalFormatting>
  <conditionalFormatting sqref="G9:I15">
    <cfRule type="expression" dxfId="27" priority="18">
      <formula>($H9&lt;&gt;"")*($G9&lt;&gt;"")*($H9&lt;$G9)</formula>
    </cfRule>
  </conditionalFormatting>
  <conditionalFormatting sqref="A9:A15">
    <cfRule type="expression" dxfId="26" priority="75">
      <formula>(($A9&lt;$D$4)+($A9&gt;$D$5))*($A9&lt;&gt;"")</formula>
    </cfRule>
  </conditionalFormatting>
  <conditionalFormatting sqref="E9:E15">
    <cfRule type="expression" dxfId="25" priority="132">
      <formula>SUMIF($A$9:$A$15,$A9,$E$9:$E$15)&gt;$H$4</formula>
    </cfRule>
  </conditionalFormatting>
  <printOptions horizontalCentered="1"/>
  <pageMargins left="0.25" right="0.25" top="0.75" bottom="0.75" header="0.3" footer="0.3"/>
  <pageSetup scale="72" fitToHeight="0" orientation="landscape" r:id="rId1"/>
  <headerFooter differentFirst="1">
    <oddFooter>&amp;CPage &amp;P of &amp;N</oddFooter>
  </headerFooter>
  <ignoredErrors>
    <ignoredError sqref="I10 I11:I14 K9:K15 J4:K4 J6:K6" emptyCellReference="1"/>
    <ignoredError sqref="A9:A15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BeginDate</vt:lpstr>
      <vt:lpstr>EndDate</vt:lpstr>
      <vt:lpstr>MileageRate</vt:lpstr>
      <vt:lpstr>'Expense Report'!Print_Titles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dcterms:created xsi:type="dcterms:W3CDTF">2015-10-08T04:20:22Z</dcterms:created>
  <dcterms:modified xsi:type="dcterms:W3CDTF">2016-07-28T13:28:47Z</dcterms:modified>
</cp:coreProperties>
</file>