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timelines/timeline1.xml" ContentType="application/vnd.ms-excel.timelin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440"/>
  </bookViews>
  <sheets>
    <sheet name="YTD SUMMARY" sheetId="1" r:id="rId1"/>
    <sheet name="MONTHLY EXPENSES" sheetId="9" r:id="rId2"/>
    <sheet name="GL EXPENSE DATA" sheetId="3" r:id="rId3"/>
    <sheet name="GL LIST" sheetId="10" r:id="rId4"/>
  </sheets>
  <definedNames>
    <definedName name="GL_Budgets">#REF!</definedName>
    <definedName name="GL_Expenses">tblListData[G/L - Expense]</definedName>
    <definedName name="GL_List">tblListData[]</definedName>
    <definedName name="NativeTimeline_Invoice_Date">#N/A</definedName>
    <definedName name="_xlnm.Print_Titles" localSheetId="2">'GL EXPENSE DATA'!$4:$4</definedName>
    <definedName name="_xlnm.Print_Titles" localSheetId="3">'GL LIST'!$4:$4</definedName>
    <definedName name="_xlnm.Print_Titles" localSheetId="1">'MONTHLY EXPENSES'!$4:$5</definedName>
    <definedName name="_xlnm.Print_Titles" localSheetId="0">'YTD SUMMARY'!$4:$4</definedName>
    <definedName name="Slicer_Account_Title">#N/A</definedName>
    <definedName name="Slicer_Name_of_Payee">#N/A</definedName>
    <definedName name="Slicer_Number">#N/A</definedName>
    <definedName name="Slicer_Requested_by">#N/A</definedName>
  </definedNames>
  <calcPr calcId="152511"/>
  <pivotCaches>
    <pivotCache cacheId="18" r:id="rId5"/>
  </pivotCaches>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8"/>
      </x15:timelineCacheRefs>
    </ext>
    <ext xmlns:x15="http://schemas.microsoft.com/office/spreadsheetml/2010/11/main" uri="{46BE6895-7355-4a93-B00E-2C351335B9C9}">
      <x15:slicerCaches xmlns:x14="http://schemas.microsoft.com/office/spreadsheetml/2009/9/main">
        <x14:slicerCache r:id="rId9"/>
        <x14:slicerCache r:id="rId10"/>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E5" i="3" s="1"/>
  <c r="C6" i="3"/>
  <c r="E6" i="3" s="1"/>
  <c r="C7" i="3"/>
  <c r="E7" i="3" s="1"/>
  <c r="C8" i="3"/>
  <c r="E8" i="3" s="1"/>
  <c r="C9" i="3"/>
  <c r="E9" i="3" s="1"/>
  <c r="C10" i="3"/>
  <c r="E10" i="3" s="1"/>
  <c r="C11" i="3"/>
  <c r="E11" i="3" s="1"/>
  <c r="C12" i="3"/>
  <c r="E12" i="3" s="1"/>
  <c r="C13" i="3"/>
  <c r="E13" i="3" s="1"/>
  <c r="E5" i="1" l="1"/>
  <c r="E6" i="1"/>
  <c r="E7" i="1"/>
  <c r="E8" i="1"/>
  <c r="E9" i="1"/>
  <c r="D5" i="1"/>
  <c r="D6" i="1"/>
  <c r="D7" i="1"/>
  <c r="D8" i="1"/>
  <c r="D9" i="1"/>
  <c r="C5" i="1"/>
  <c r="C6" i="1"/>
  <c r="C7" i="1"/>
  <c r="C8" i="1"/>
  <c r="C9" i="1"/>
  <c r="E10" i="1" l="1"/>
  <c r="F7" i="1"/>
  <c r="G7" i="1" s="1"/>
  <c r="F5" i="1"/>
  <c r="G5" i="1" s="1"/>
  <c r="F9" i="1"/>
  <c r="G9" i="1" s="1"/>
  <c r="F8" i="1"/>
  <c r="G8" i="1" s="1"/>
  <c r="D10" i="1"/>
  <c r="F6" i="1"/>
  <c r="G6" i="1" s="1"/>
  <c r="F10" i="1" l="1"/>
</calcChain>
</file>

<file path=xl/sharedStrings.xml><?xml version="1.0" encoding="utf-8"?>
<sst xmlns="http://schemas.openxmlformats.org/spreadsheetml/2006/main" count="74" uniqueCount="50">
  <si>
    <t>Account Title</t>
  </si>
  <si>
    <t>Actual</t>
  </si>
  <si>
    <t>Budget</t>
  </si>
  <si>
    <t>Budget $</t>
  </si>
  <si>
    <t>Budget %</t>
  </si>
  <si>
    <t>Office</t>
  </si>
  <si>
    <t>Store</t>
  </si>
  <si>
    <t>Staffing</t>
  </si>
  <si>
    <t>Equipment</t>
  </si>
  <si>
    <t>Other</t>
  </si>
  <si>
    <t>Total</t>
  </si>
  <si>
    <t>Month</t>
  </si>
  <si>
    <t>Grand Total</t>
  </si>
  <si>
    <t>G/L - Expense</t>
  </si>
  <si>
    <t>Invoice Date</t>
  </si>
  <si>
    <t>Invoice #</t>
  </si>
  <si>
    <t>Requested by</t>
  </si>
  <si>
    <t>Amount of Check</t>
  </si>
  <si>
    <t>Name of Payee</t>
  </si>
  <si>
    <t>Check Use</t>
  </si>
  <si>
    <t>Method of Distribution</t>
  </si>
  <si>
    <t>File Date</t>
  </si>
  <si>
    <t>David Daniels</t>
  </si>
  <si>
    <t xml:space="preserve">Consolidated Messenger </t>
  </si>
  <si>
    <t>Blank CDs</t>
  </si>
  <si>
    <t>Credit</t>
  </si>
  <si>
    <t>Printer ink</t>
  </si>
  <si>
    <t>Marc Faeber</t>
  </si>
  <si>
    <t xml:space="preserve">Fabrikam, Inc. </t>
  </si>
  <si>
    <t>Replace store window</t>
  </si>
  <si>
    <t xml:space="preserve">A. Datum Corporation </t>
  </si>
  <si>
    <t>New cash register</t>
  </si>
  <si>
    <t>Robert O'Hara</t>
  </si>
  <si>
    <t xml:space="preserve">Graphic Design Institute </t>
  </si>
  <si>
    <t>contract designer</t>
  </si>
  <si>
    <t>Check</t>
  </si>
  <si>
    <t>Robert Walters</t>
  </si>
  <si>
    <t xml:space="preserve">Trey Research </t>
  </si>
  <si>
    <t>New laptop</t>
  </si>
  <si>
    <t>Bob Gage</t>
  </si>
  <si>
    <t>Cab fare</t>
  </si>
  <si>
    <t>G/L EXPENSE DATA</t>
  </si>
  <si>
    <t>Jan</t>
  </si>
  <si>
    <t>Feb</t>
  </si>
  <si>
    <t>Sum of Amount of Check</t>
  </si>
  <si>
    <t>G/L ACCOUNT TITLES</t>
  </si>
  <si>
    <t>G/L MONTHLY EXPENSE SUMMARY</t>
  </si>
  <si>
    <t>2013 ACTUAL VS. BUDGET YTD</t>
  </si>
  <si>
    <t>Mar</t>
  </si>
  <si>
    <t>G/L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</si>
</sst>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theme="1"/>
      <name val="Garamond"/>
      <family val="2"/>
      <scheme val="minor"/>
    </font>
    <font>
      <sz val="11"/>
      <color theme="1"/>
      <name val="Garamond"/>
      <family val="2"/>
      <scheme val="minor"/>
    </font>
    <font>
      <sz val="24"/>
      <color theme="6" tint="-0.499984740745262"/>
      <name val="Garamond"/>
      <family val="2"/>
      <scheme val="major"/>
    </font>
    <font>
      <sz val="14"/>
      <color theme="6" tint="-0.499984740745262"/>
      <name val="Garamond"/>
      <family val="2"/>
      <scheme val="major"/>
    </font>
  </fonts>
  <fills count="3">
    <fill>
      <patternFill patternType="none"/>
    </fill>
    <fill>
      <patternFill patternType="gray125"/>
    </fill>
    <fill>
      <patternFill patternType="solid">
        <fgColor theme="6" tint="0.59999389629810485"/>
        <bgColor indexed="65"/>
      </patternFill>
    </fill>
  </fills>
  <borders count="2">
    <border>
      <left/>
      <right/>
      <top/>
      <bottom/>
      <diagonal/>
    </border>
    <border>
      <left/>
      <right/>
      <top/>
      <bottom style="thin">
        <color theme="6"/>
      </bottom>
      <diagonal/>
    </border>
  </borders>
  <cellStyleXfs count="4">
    <xf numFmtId="0" fontId="0" fillId="0" borderId="0"/>
    <xf numFmtId="0" fontId="2" fillId="0" borderId="1" applyNumberFormat="0" applyFill="0" applyProtection="0"/>
    <xf numFmtId="0" fontId="3" fillId="0" borderId="1" applyNumberFormat="0" applyFill="0" applyAlignment="0" applyProtection="0"/>
    <xf numFmtId="0" fontId="1" fillId="2" borderId="0" applyNumberFormat="0" applyBorder="0" applyAlignment="0" applyProtection="0"/>
  </cellStyleXfs>
  <cellXfs count="16">
    <xf numFmtId="0" fontId="0" fillId="0" borderId="0" xfId="0"/>
    <xf numFmtId="0" fontId="0" fillId="0" borderId="0" xfId="0" applyAlignment="1">
      <alignment wrapText="1"/>
    </xf>
    <xf numFmtId="164" fontId="0" fillId="0" borderId="0" xfId="0" applyNumberFormat="1"/>
    <xf numFmtId="0" fontId="0" fillId="0" borderId="0" xfId="0" pivotButton="1"/>
    <xf numFmtId="10" fontId="0" fillId="0" borderId="0" xfId="0" applyNumberFormat="1"/>
    <xf numFmtId="0" fontId="2" fillId="0" borderId="1" xfId="1"/>
    <xf numFmtId="14" fontId="0" fillId="0" borderId="0" xfId="0" applyNumberFormat="1"/>
    <xf numFmtId="0" fontId="1" fillId="2" borderId="0" xfId="3"/>
    <xf numFmtId="164" fontId="1" fillId="2" borderId="0" xfId="3" applyNumberFormat="1"/>
    <xf numFmtId="10" fontId="1" fillId="2" borderId="0" xfId="3" applyNumberFormat="1"/>
    <xf numFmtId="1" fontId="1" fillId="2" borderId="0" xfId="3" applyNumberFormat="1"/>
    <xf numFmtId="0" fontId="0" fillId="0" borderId="0" xfId="0" applyAlignment="1">
      <alignment horizontal="left"/>
    </xf>
    <xf numFmtId="49" fontId="0" fillId="0" borderId="0" xfId="0" applyNumberFormat="1" applyAlignment="1">
      <alignment wrapText="1"/>
    </xf>
    <xf numFmtId="49" fontId="0" fillId="0" borderId="0" xfId="0" applyNumberFormat="1"/>
    <xf numFmtId="49" fontId="2" fillId="0" borderId="1" xfId="1" applyNumberFormat="1"/>
    <xf numFmtId="1" fontId="0" fillId="0" borderId="0" xfId="0" applyNumberFormat="1" applyAlignment="1">
      <alignment horizontal="left"/>
    </xf>
  </cellXfs>
  <cellStyles count="4">
    <cellStyle name="40% - Accent3" xfId="3" builtinId="39"/>
    <cellStyle name="Heading 1" xfId="1" builtinId="16" customBuiltin="1"/>
    <cellStyle name="Heading 2" xfId="2" builtinId="17" customBuiltin="1"/>
    <cellStyle name="Normal" xfId="0" builtinId="0"/>
  </cellStyles>
  <dxfs count="25">
    <dxf>
      <numFmt numFmtId="164" formatCode="&quot;$&quot;#,##0.00"/>
    </dxf>
    <dxf>
      <numFmt numFmtId="1" formatCode="0"/>
      <alignment horizontal="left" vertical="bottom" textRotation="0" wrapText="0" indent="0" justifyLastLine="0" shrinkToFit="0" readingOrder="0"/>
    </dxf>
    <dxf>
      <alignment horizontal="general" vertical="bottom" textRotation="0" wrapText="1" indent="0" justifyLastLine="0" shrinkToFit="0" readingOrder="0"/>
    </dxf>
    <dxf>
      <numFmt numFmtId="19" formatCode="m/d/yyyy"/>
    </dxf>
    <dxf>
      <alignment horizontal="general" vertical="bottom" textRotation="0" wrapText="1" indent="0" justifyLastLine="0" shrinkToFit="0" readingOrder="0"/>
    </dxf>
    <dxf>
      <numFmt numFmtId="164" formatCode="&quot;$&quot;#,##0.00"/>
    </dxf>
    <dxf>
      <alignment horizontal="general" vertical="bottom" textRotation="0" wrapText="1" indent="0" justifyLastLine="0" shrinkToFit="0" readingOrder="0"/>
    </dxf>
    <dxf>
      <numFmt numFmtId="1" formatCode="0"/>
    </dxf>
    <dxf>
      <numFmt numFmtId="19" formatCode="m/d/yyyy"/>
    </dxf>
    <dxf>
      <numFmt numFmtId="0" formatCode="General"/>
    </dxf>
    <dxf>
      <numFmt numFmtId="1" formatCode="0"/>
      <alignment horizontal="left" vertical="bottom" textRotation="0" wrapText="0" indent="0" justifyLastLine="0" shrinkToFit="0" readingOrder="0"/>
    </dxf>
    <dxf>
      <alignment horizontal="general" vertical="bottom" textRotation="0" wrapText="1" indent="0" justifyLastLine="0" shrinkToFit="0" readingOrder="0"/>
    </dxf>
    <dxf>
      <alignment horizontal="left" readingOrder="0"/>
    </dxf>
    <dxf>
      <alignment horizontal="left" readingOrder="0"/>
    </dxf>
    <dxf>
      <numFmt numFmtId="14" formatCode="0.00%"/>
    </dxf>
    <dxf>
      <numFmt numFmtId="14" formatCode="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0" formatCode="General"/>
    </dxf>
    <dxf>
      <alignment horizontal="left" vertical="bottom" textRotation="0" wrapText="0" indent="0" justifyLastLine="0" shrinkToFit="0" readingOrder="0"/>
    </dxf>
    <dxf>
      <numFmt numFmtId="1" formatCode="0"/>
      <alignment horizontal="left" vertical="bottom" textRotation="0" wrapText="0" indent="0" justifyLastLine="0" shrinkToFit="0" readingOrder="0"/>
    </dxf>
  </dxfs>
  <tableStyles count="0" defaultTableStyle="TableStyleLight11" defaultPivotStyle="PivotStyleMedium11"/>
  <extLst>
    <ext xmlns:x14="http://schemas.microsoft.com/office/spreadsheetml/2009/9/main" uri="{EB79DEF2-80B8-43e5-95BD-54CBDDF9020C}">
      <x14:slicerStyles defaultSlicerStyle="SlicerStyleLight3"/>
    </ext>
    <ext xmlns:x15="http://schemas.microsoft.com/office/spreadsheetml/2010/11/main" uri="{9260A510-F301-46a8-8635-F512D64BE5F5}">
      <x15:timelineStyles defaultTimelineStyle="TimeSlicerStyleLight3"/>
    </ext>
  </extLst>
</styleSheet>
</file>

<file path=xl/_rels/workbook.xml.rels><?xml version="1.0" encoding="UTF-8" standalone="yes"?>
<Relationships xmlns="http://schemas.openxmlformats.org/package/2006/relationships"><Relationship Id="rId8" Type="http://schemas.microsoft.com/office/2011/relationships/timelineCache" Target="timelineCaches/timeline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theme" Target="theme/theme1.xml"/><Relationship Id="rId5" Type="http://schemas.openxmlformats.org/officeDocument/2006/relationships/pivotCacheDefinition" Target="pivotCache/pivotCacheDefinition1.xml"/><Relationship Id="rId15" Type="http://schemas.openxmlformats.org/officeDocument/2006/relationships/customXml" Target="../customXml/item1.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8</xdr:col>
      <xdr:colOff>161925</xdr:colOff>
      <xdr:row>1</xdr:row>
      <xdr:rowOff>257175</xdr:rowOff>
    </xdr:from>
    <xdr:to>
      <xdr:col>11</xdr:col>
      <xdr:colOff>161925</xdr:colOff>
      <xdr:row>14</xdr:row>
      <xdr:rowOff>104775</xdr:rowOff>
    </xdr:to>
    <mc:AlternateContent xmlns:mc="http://schemas.openxmlformats.org/markup-compatibility/2006" xmlns:sle15="http://schemas.microsoft.com/office/drawing/2012/slicer">
      <mc:Choice Requires="sle15">
        <xdr:graphicFrame macro="">
          <xdr:nvGraphicFramePr>
            <xdr:cNvPr id="6" name="Number" descr="Filter YTD table by G/L account." title="Account number slicer"/>
            <xdr:cNvGraphicFramePr/>
          </xdr:nvGraphicFramePr>
          <xdr:xfrm>
            <a:off x="0" y="0"/>
            <a:ext cx="0" cy="0"/>
          </xdr:xfrm>
          <a:graphic>
            <a:graphicData uri="http://schemas.microsoft.com/office/drawing/2010/slicer">
              <sle:slicer xmlns:sle="http://schemas.microsoft.com/office/drawing/2010/slicer" name="Number"/>
            </a:graphicData>
          </a:graphic>
        </xdr:graphicFrame>
      </mc:Choice>
      <mc:Fallback xmlns="">
        <xdr:sp macro="" textlink="">
          <xdr:nvSpPr>
            <xdr:cNvPr id="0" name=""/>
            <xdr:cNvSpPr>
              <a:spLocks noTextEdit="1"/>
            </xdr:cNvSpPr>
          </xdr:nvSpPr>
          <xdr:spPr>
            <a:xfrm>
              <a:off x="7277100" y="4476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0</xdr:colOff>
      <xdr:row>1</xdr:row>
      <xdr:rowOff>257175</xdr:rowOff>
    </xdr:from>
    <xdr:to>
      <xdr:col>15</xdr:col>
      <xdr:colOff>0</xdr:colOff>
      <xdr:row>14</xdr:row>
      <xdr:rowOff>104775</xdr:rowOff>
    </xdr:to>
    <mc:AlternateContent xmlns:mc="http://schemas.openxmlformats.org/markup-compatibility/2006" xmlns:sle15="http://schemas.microsoft.com/office/drawing/2012/slicer">
      <mc:Choice Requires="sle15">
        <xdr:graphicFrame macro="">
          <xdr:nvGraphicFramePr>
            <xdr:cNvPr id="7" name="Account Title" descr="Filter table by G/L account title." title="Account title slice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0" name=""/>
            <xdr:cNvSpPr>
              <a:spLocks noTextEdit="1"/>
            </xdr:cNvSpPr>
          </xdr:nvSpPr>
          <xdr:spPr>
            <a:xfrm>
              <a:off x="9258300" y="4476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xdr:from>
      <xdr:col>2</xdr:col>
      <xdr:colOff>0</xdr:colOff>
      <xdr:row>11</xdr:row>
      <xdr:rowOff>38100</xdr:rowOff>
    </xdr:from>
    <xdr:to>
      <xdr:col>4</xdr:col>
      <xdr:colOff>361950</xdr:colOff>
      <xdr:row>22</xdr:row>
      <xdr:rowOff>133350</xdr:rowOff>
    </xdr:to>
    <xdr:sp macro="" textlink="">
      <xdr:nvSpPr>
        <xdr:cNvPr id="4" name="Rectangle 3"/>
        <xdr:cNvSpPr/>
      </xdr:nvSpPr>
      <xdr:spPr>
        <a:xfrm>
          <a:off x="1076325" y="2333625"/>
          <a:ext cx="2609850" cy="21907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chemeClr val="tx1">
                  <a:lumMod val="85000"/>
                  <a:lumOff val="15000"/>
                </a:schemeClr>
              </a:solidFill>
              <a:latin typeface="+mj-lt"/>
            </a:rPr>
            <a:t>GETTING STARTED:</a:t>
          </a:r>
          <a:endParaRPr lang="en-US" sz="1400">
            <a:solidFill>
              <a:schemeClr val="tx1">
                <a:lumMod val="85000"/>
                <a:lumOff val="15000"/>
              </a:schemeClr>
            </a:solidFill>
          </a:endParaRPr>
        </a:p>
        <a:p>
          <a:pPr algn="l"/>
          <a:r>
            <a:rPr lang="en-US" sz="1100">
              <a:solidFill>
                <a:schemeClr val="tx1">
                  <a:lumMod val="85000"/>
                  <a:lumOff val="15000"/>
                </a:schemeClr>
              </a:solidFill>
            </a:rPr>
            <a:t>This is a summary sheet of your data.</a:t>
          </a:r>
          <a:r>
            <a:rPr lang="en-US" sz="1100" baseline="0">
              <a:solidFill>
                <a:schemeClr val="tx1">
                  <a:lumMod val="85000"/>
                  <a:lumOff val="15000"/>
                </a:schemeClr>
              </a:solidFill>
            </a:rPr>
            <a:t>  To show a summary for a G/L Expense, add a table row and choose it from the list.</a:t>
          </a:r>
        </a:p>
        <a:p>
          <a:pPr algn="l"/>
          <a:endParaRPr lang="en-US" sz="1100" baseline="0">
            <a:solidFill>
              <a:schemeClr val="tx1">
                <a:lumMod val="85000"/>
                <a:lumOff val="15000"/>
              </a:schemeClr>
            </a:solidFill>
          </a:endParaRPr>
        </a:p>
        <a:p>
          <a:pPr algn="l"/>
          <a:r>
            <a:rPr lang="en-US" sz="1400" b="1" baseline="0">
              <a:solidFill>
                <a:schemeClr val="tx1">
                  <a:lumMod val="85000"/>
                  <a:lumOff val="15000"/>
                </a:schemeClr>
              </a:solidFill>
              <a:latin typeface="+mj-lt"/>
            </a:rPr>
            <a:t>TIP:</a:t>
          </a:r>
        </a:p>
        <a:p>
          <a:pPr algn="l"/>
          <a:r>
            <a:rPr lang="en-US" sz="1100">
              <a:solidFill>
                <a:schemeClr val="tx1">
                  <a:lumMod val="85000"/>
                  <a:lumOff val="15000"/>
                </a:schemeClr>
              </a:solidFill>
            </a:rPr>
            <a:t>To add a new row, select the last cell in the table, directly above the Total</a:t>
          </a:r>
          <a:r>
            <a:rPr lang="en-US" sz="1100" baseline="0">
              <a:solidFill>
                <a:schemeClr val="tx1">
                  <a:lumMod val="85000"/>
                  <a:lumOff val="15000"/>
                </a:schemeClr>
              </a:solidFill>
            </a:rPr>
            <a:t> row, and press Tab.</a:t>
          </a:r>
        </a:p>
        <a:p>
          <a:pPr algn="l"/>
          <a:endParaRPr lang="en-US" sz="1100" baseline="0">
            <a:solidFill>
              <a:schemeClr val="tx1">
                <a:lumMod val="85000"/>
                <a:lumOff val="15000"/>
              </a:schemeClr>
            </a:solidFill>
          </a:endParaRPr>
        </a:p>
        <a:p>
          <a:pPr algn="l"/>
          <a:r>
            <a:rPr lang="en-US" sz="1100" baseline="0">
              <a:solidFill>
                <a:schemeClr val="tx1">
                  <a:lumMod val="85000"/>
                  <a:lumOff val="15000"/>
                </a:schemeClr>
              </a:solidFill>
            </a:rPr>
            <a:t>To delete this tip, select the edge and press Delete.</a:t>
          </a:r>
          <a:endParaRPr lang="en-US" sz="1100">
            <a:solidFill>
              <a:schemeClr val="tx1">
                <a:lumMod val="85000"/>
                <a:lumOff val="15000"/>
              </a:schemeClr>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1028700</xdr:colOff>
      <xdr:row>10</xdr:row>
      <xdr:rowOff>38100</xdr:rowOff>
    </xdr:to>
    <mc:AlternateContent xmlns:mc="http://schemas.openxmlformats.org/markup-compatibility/2006" xmlns:tsle="http://schemas.microsoft.com/office/drawing/2012/timeslicer">
      <mc:Choice Requires="tsle">
        <xdr:graphicFrame macro="">
          <xdr:nvGraphicFramePr>
            <xdr:cNvPr id="5" name="Invoice Date" descr="Use this control to filter the PivotTable for a month range of invoice date." title="Invoice date timeline"/>
            <xdr:cNvGraphicFramePr/>
          </xdr:nvGraphicFramePr>
          <xdr:xfrm>
            <a:off x="0" y="0"/>
            <a:ext cx="0" cy="0"/>
          </xdr:xfrm>
          <a:graphic>
            <a:graphicData uri="http://schemas.microsoft.com/office/drawing/2012/timeslicer">
              <tsle:timeslicer name="Invoice Date"/>
            </a:graphicData>
          </a:graphic>
        </xdr:graphicFrame>
      </mc:Choice>
      <mc:Fallback xmlns="">
        <xdr:sp macro="" textlink="">
          <xdr:nvSpPr>
            <xdr:cNvPr id="0" name=""/>
            <xdr:cNvSpPr>
              <a:spLocks noTextEdit="1"/>
            </xdr:cNvSpPr>
          </xdr:nvSpPr>
          <xdr:spPr>
            <a:xfrm>
              <a:off x="114300" y="771525"/>
              <a:ext cx="5715001"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fPrintsWithSheet="0"/>
  </xdr:twoCellAnchor>
  <xdr:twoCellAnchor editAs="oneCell">
    <xdr:from>
      <xdr:col>1</xdr:col>
      <xdr:colOff>0</xdr:colOff>
      <xdr:row>11</xdr:row>
      <xdr:rowOff>1</xdr:rowOff>
    </xdr:from>
    <xdr:to>
      <xdr:col>2</xdr:col>
      <xdr:colOff>1038226</xdr:colOff>
      <xdr:row>17</xdr:row>
      <xdr:rowOff>19051</xdr:rowOff>
    </xdr:to>
    <mc:AlternateContent xmlns:mc="http://schemas.openxmlformats.org/markup-compatibility/2006" xmlns:a14="http://schemas.microsoft.com/office/drawing/2010/main">
      <mc:Choice Requires="a14">
        <xdr:graphicFrame macro="">
          <xdr:nvGraphicFramePr>
            <xdr:cNvPr id="6" name="Requested by" descr="Filter the PivotTable for who requested the G/L expense." title="Requested by slice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14300" y="2295526"/>
              <a:ext cx="2790826" cy="1162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3</xdr:col>
      <xdr:colOff>342900</xdr:colOff>
      <xdr:row>11</xdr:row>
      <xdr:rowOff>1</xdr:rowOff>
    </xdr:from>
    <xdr:to>
      <xdr:col>5</xdr:col>
      <xdr:colOff>1038226</xdr:colOff>
      <xdr:row>17</xdr:row>
      <xdr:rowOff>19051</xdr:rowOff>
    </xdr:to>
    <mc:AlternateContent xmlns:mc="http://schemas.openxmlformats.org/markup-compatibility/2006" xmlns:a14="http://schemas.microsoft.com/office/drawing/2010/main">
      <mc:Choice Requires="a14">
        <xdr:graphicFrame macro="">
          <xdr:nvGraphicFramePr>
            <xdr:cNvPr id="7" name="Name of Payee" descr="Filter the PivotTable for the payee name for the G/L expense." title="Name of payee slicer"/>
            <xdr:cNvGraphicFramePr/>
          </xdr:nvGraphicFramePr>
          <xdr:xfrm>
            <a:off x="0" y="0"/>
            <a:ext cx="0" cy="0"/>
          </xdr:xfrm>
          <a:graphic>
            <a:graphicData uri="http://schemas.microsoft.com/office/drawing/2010/slicer">
              <sle:slicer xmlns:sle="http://schemas.microsoft.com/office/drawing/2010/slicer" name="Name of Payee"/>
            </a:graphicData>
          </a:graphic>
        </xdr:graphicFrame>
      </mc:Choice>
      <mc:Fallback xmlns="">
        <xdr:sp macro="" textlink="">
          <xdr:nvSpPr>
            <xdr:cNvPr id="0" name=""/>
            <xdr:cNvSpPr>
              <a:spLocks noTextEdit="1"/>
            </xdr:cNvSpPr>
          </xdr:nvSpPr>
          <xdr:spPr>
            <a:xfrm>
              <a:off x="3048000" y="2295526"/>
              <a:ext cx="2790826" cy="1162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7</xdr:col>
      <xdr:colOff>0</xdr:colOff>
      <xdr:row>4</xdr:row>
      <xdr:rowOff>0</xdr:rowOff>
    </xdr:from>
    <xdr:to>
      <xdr:col>9</xdr:col>
      <xdr:colOff>514350</xdr:colOff>
      <xdr:row>15</xdr:row>
      <xdr:rowOff>0</xdr:rowOff>
    </xdr:to>
    <xdr:sp macro="" textlink="">
      <xdr:nvSpPr>
        <xdr:cNvPr id="10" name="Rectangle 9"/>
        <xdr:cNvSpPr/>
      </xdr:nvSpPr>
      <xdr:spPr>
        <a:xfrm>
          <a:off x="6896100" y="962025"/>
          <a:ext cx="2609850" cy="20955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chemeClr val="tx1">
                  <a:lumMod val="85000"/>
                  <a:lumOff val="15000"/>
                </a:schemeClr>
              </a:solidFill>
              <a:latin typeface="+mj-lt"/>
            </a:rPr>
            <a:t>GETTING STARTED:</a:t>
          </a:r>
          <a:endParaRPr lang="en-US" sz="1400">
            <a:solidFill>
              <a:schemeClr val="tx1">
                <a:lumMod val="85000"/>
                <a:lumOff val="15000"/>
              </a:schemeClr>
            </a:solidFill>
          </a:endParaRPr>
        </a:p>
        <a:p>
          <a:pPr algn="l"/>
          <a:r>
            <a:rPr lang="en-US" sz="1100">
              <a:solidFill>
                <a:schemeClr val="tx1">
                  <a:lumMod val="85000"/>
                  <a:lumOff val="15000"/>
                </a:schemeClr>
              </a:solidFill>
            </a:rPr>
            <a:t>This is a summary sheet of your data</a:t>
          </a:r>
          <a:r>
            <a:rPr lang="en-US" sz="1100" baseline="0">
              <a:solidFill>
                <a:schemeClr val="tx1">
                  <a:lumMod val="85000"/>
                  <a:lumOff val="15000"/>
                </a:schemeClr>
              </a:solidFill>
            </a:rPr>
            <a:t> by month.  Use the Timeline and Slicers above to filter the data however you want to see it.</a:t>
          </a:r>
        </a:p>
        <a:p>
          <a:pPr algn="l"/>
          <a:endParaRPr lang="en-US" sz="1100" baseline="0">
            <a:solidFill>
              <a:schemeClr val="tx1">
                <a:lumMod val="85000"/>
                <a:lumOff val="15000"/>
              </a:schemeClr>
            </a:solidFill>
          </a:endParaRPr>
        </a:p>
        <a:p>
          <a:pPr algn="l"/>
          <a:r>
            <a:rPr lang="en-US" sz="1400" b="1" baseline="0">
              <a:solidFill>
                <a:schemeClr val="tx1">
                  <a:lumMod val="85000"/>
                  <a:lumOff val="15000"/>
                </a:schemeClr>
              </a:solidFill>
              <a:latin typeface="+mj-lt"/>
            </a:rPr>
            <a:t>TIP:</a:t>
          </a:r>
        </a:p>
        <a:p>
          <a:r>
            <a:rPr lang="en-US" sz="1100" baseline="0">
              <a:solidFill>
                <a:schemeClr val="tx1">
                  <a:lumMod val="85000"/>
                  <a:lumOff val="15000"/>
                </a:schemeClr>
              </a:solidFill>
              <a:effectLst/>
              <a:latin typeface="+mn-lt"/>
              <a:ea typeface="+mn-ea"/>
              <a:cs typeface="+mn-cs"/>
            </a:rPr>
            <a:t>To refresh the data, right-click on the PivotTable and select Refresh.</a:t>
          </a:r>
        </a:p>
        <a:p>
          <a:endParaRPr lang="en-US">
            <a:solidFill>
              <a:schemeClr val="tx1">
                <a:lumMod val="85000"/>
                <a:lumOff val="15000"/>
              </a:schemeClr>
            </a:solidFill>
            <a:effectLst/>
          </a:endParaRPr>
        </a:p>
        <a:p>
          <a:r>
            <a:rPr lang="en-US" sz="1100" baseline="0">
              <a:solidFill>
                <a:schemeClr val="tx1">
                  <a:lumMod val="85000"/>
                  <a:lumOff val="15000"/>
                </a:schemeClr>
              </a:solidFill>
              <a:effectLst/>
              <a:latin typeface="+mn-lt"/>
              <a:ea typeface="+mn-ea"/>
              <a:cs typeface="+mn-cs"/>
            </a:rPr>
            <a:t>To delete this tip, select the edge and press Delete.</a:t>
          </a:r>
          <a:endParaRPr lang="en-US">
            <a:solidFill>
              <a:schemeClr val="tx1">
                <a:lumMod val="85000"/>
                <a:lumOff val="15000"/>
              </a:schemeClr>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15</xdr:row>
      <xdr:rowOff>0</xdr:rowOff>
    </xdr:from>
    <xdr:to>
      <xdr:col>5</xdr:col>
      <xdr:colOff>504825</xdr:colOff>
      <xdr:row>22</xdr:row>
      <xdr:rowOff>133350</xdr:rowOff>
    </xdr:to>
    <xdr:sp macro="" textlink="">
      <xdr:nvSpPr>
        <xdr:cNvPr id="2" name="Rectangle 1"/>
        <xdr:cNvSpPr/>
      </xdr:nvSpPr>
      <xdr:spPr>
        <a:xfrm>
          <a:off x="1133475" y="3629025"/>
          <a:ext cx="2609850" cy="14668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chemeClr val="tx1">
                  <a:lumMod val="85000"/>
                  <a:lumOff val="15000"/>
                </a:schemeClr>
              </a:solidFill>
              <a:latin typeface="+mj-lt"/>
            </a:rPr>
            <a:t>GETTING STARTED:</a:t>
          </a:r>
          <a:endParaRPr lang="en-US" sz="1400">
            <a:solidFill>
              <a:schemeClr val="tx1">
                <a:lumMod val="85000"/>
                <a:lumOff val="15000"/>
              </a:schemeClr>
            </a:solidFill>
          </a:endParaRPr>
        </a:p>
        <a:p>
          <a:r>
            <a:rPr lang="en-US" sz="1100">
              <a:solidFill>
                <a:schemeClr val="tx1">
                  <a:lumMod val="85000"/>
                  <a:lumOff val="15000"/>
                </a:schemeClr>
              </a:solidFill>
            </a:rPr>
            <a:t>This is where you enter your data, which will be summarized in the YTD SUMMARY and MONTHLY EXPENSES sheets.</a:t>
          </a:r>
        </a:p>
        <a:p>
          <a:endParaRPr lang="en-US">
            <a:solidFill>
              <a:schemeClr val="tx1">
                <a:lumMod val="85000"/>
                <a:lumOff val="15000"/>
              </a:schemeClr>
            </a:solidFill>
            <a:effectLst/>
          </a:endParaRPr>
        </a:p>
        <a:p>
          <a:r>
            <a:rPr lang="en-US" sz="1100" baseline="0">
              <a:solidFill>
                <a:schemeClr val="tx1">
                  <a:lumMod val="85000"/>
                  <a:lumOff val="15000"/>
                </a:schemeClr>
              </a:solidFill>
              <a:effectLst/>
              <a:latin typeface="+mn-lt"/>
              <a:ea typeface="+mn-ea"/>
              <a:cs typeface="+mn-cs"/>
            </a:rPr>
            <a:t>To delete this tip, select the edge and press Delete.</a:t>
          </a:r>
          <a:endParaRPr lang="en-US">
            <a:solidFill>
              <a:schemeClr val="tx1">
                <a:lumMod val="85000"/>
                <a:lumOff val="15000"/>
              </a:schemeClr>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419100</xdr:colOff>
      <xdr:row>2</xdr:row>
      <xdr:rowOff>180975</xdr:rowOff>
    </xdr:from>
    <xdr:to>
      <xdr:col>9</xdr:col>
      <xdr:colOff>590550</xdr:colOff>
      <xdr:row>11</xdr:row>
      <xdr:rowOff>152400</xdr:rowOff>
    </xdr:to>
    <xdr:sp macro="" textlink="">
      <xdr:nvSpPr>
        <xdr:cNvPr id="2" name="Rectangle 1"/>
        <xdr:cNvSpPr/>
      </xdr:nvSpPr>
      <xdr:spPr>
        <a:xfrm>
          <a:off x="4257675" y="762000"/>
          <a:ext cx="2609850" cy="16859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tx1">
                  <a:lumMod val="85000"/>
                  <a:lumOff val="15000"/>
                </a:schemeClr>
              </a:solidFill>
              <a:latin typeface="+mj-lt"/>
            </a:rPr>
            <a:t>INFO:</a:t>
          </a:r>
        </a:p>
        <a:p>
          <a:pPr algn="l"/>
          <a:endParaRPr lang="en-US" sz="1100">
            <a:solidFill>
              <a:schemeClr val="tx1">
                <a:lumMod val="85000"/>
                <a:lumOff val="15000"/>
              </a:schemeClr>
            </a:solidFill>
          </a:endParaRPr>
        </a:p>
        <a:p>
          <a:r>
            <a:rPr lang="en-US" sz="1100">
              <a:solidFill>
                <a:schemeClr val="tx1">
                  <a:lumMod val="85000"/>
                  <a:lumOff val="15000"/>
                </a:schemeClr>
              </a:solidFill>
            </a:rPr>
            <a:t>When changing G/L expense accounts, you'll need to update the YTD SUMMARY sheet to show which expenses you want to see; those</a:t>
          </a:r>
          <a:r>
            <a:rPr lang="en-US" sz="1100" baseline="0">
              <a:solidFill>
                <a:schemeClr val="tx1">
                  <a:lumMod val="85000"/>
                  <a:lumOff val="15000"/>
                </a:schemeClr>
              </a:solidFill>
            </a:rPr>
            <a:t> won't update for you.</a:t>
          </a:r>
        </a:p>
        <a:p>
          <a:endParaRPr lang="en-US">
            <a:solidFill>
              <a:schemeClr val="tx1">
                <a:lumMod val="85000"/>
                <a:lumOff val="15000"/>
              </a:schemeClr>
            </a:solidFill>
            <a:effectLst/>
          </a:endParaRPr>
        </a:p>
        <a:p>
          <a:r>
            <a:rPr lang="en-US" sz="1100" baseline="0">
              <a:solidFill>
                <a:schemeClr val="tx1">
                  <a:lumMod val="85000"/>
                  <a:lumOff val="15000"/>
                </a:schemeClr>
              </a:solidFill>
              <a:effectLst/>
              <a:latin typeface="+mn-lt"/>
              <a:ea typeface="+mn-ea"/>
              <a:cs typeface="+mn-cs"/>
            </a:rPr>
            <a:t>To delete this tip, select the edge and press Delete.</a:t>
          </a:r>
          <a:endParaRPr lang="en-US">
            <a:solidFill>
              <a:schemeClr val="tx1">
                <a:lumMod val="85000"/>
                <a:lumOff val="15000"/>
              </a:schemeClr>
            </a:solidFill>
            <a:effectLst/>
          </a:endParaRP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41486.542434027775" createdVersion="5" refreshedVersion="5" minRefreshableVersion="3" recordCount="9">
  <cacheSource type="worksheet">
    <worksheetSource name="tblData"/>
  </cacheSource>
  <cacheFields count="12">
    <cacheField name="G/L - Expense" numFmtId="1">
      <sharedItems containsSemiMixedTypes="0" containsString="0" containsNumber="1" containsInteger="1" minValue="1000" maxValue="5000" count="5">
        <n v="1000"/>
        <n v="2000"/>
        <n v="3000"/>
        <n v="4000"/>
        <n v="5000"/>
      </sharedItems>
    </cacheField>
    <cacheField name="Account Title" numFmtId="0">
      <sharedItems/>
    </cacheField>
    <cacheField name="Invoice Date" numFmtId="14">
      <sharedItems containsSemiMixedTypes="0" containsNonDate="0" containsDate="1" containsString="0" minDate="2013-01-15T00:00:00" maxDate="2013-03-02T00:00:00" count="9">
        <d v="2013-01-15T00:00:00"/>
        <d v="2013-02-07T00:00:00"/>
        <d v="2013-01-17T00:00:00"/>
        <d v="2013-01-19T00:00:00"/>
        <d v="2013-02-10T00:00:00"/>
        <d v="2013-01-25T00:00:00"/>
        <d v="2013-01-23T00:00:00"/>
        <d v="2013-02-01T00:00:00"/>
        <d v="2013-03-01T00:00:00"/>
      </sharedItems>
    </cacheField>
    <cacheField name="Month" numFmtId="1">
      <sharedItems count="3">
        <s v="Jan"/>
        <s v="Feb"/>
        <s v="Mar"/>
      </sharedItems>
    </cacheField>
    <cacheField name="Invoice #" numFmtId="0">
      <sharedItems containsSemiMixedTypes="0" containsString="0" containsNumber="1" containsInteger="1" minValue="1" maxValue="8"/>
    </cacheField>
    <cacheField name="Requested by" numFmtId="0">
      <sharedItems count="5">
        <s v="David Daniels"/>
        <s v="Marc Faeber"/>
        <s v="Robert O'Hara"/>
        <s v="Robert Walters"/>
        <s v="Bob Gage"/>
      </sharedItems>
    </cacheField>
    <cacheField name="Amount of Check" numFmtId="164">
      <sharedItems containsSemiMixedTypes="0" containsString="0" containsNumber="1" minValue="35.6" maxValue="3000"/>
    </cacheField>
    <cacheField name="Name of Payee" numFmtId="0">
      <sharedItems count="6">
        <s v="Consolidated Messenger "/>
        <s v="Fabrikam, Inc. "/>
        <s v="A. Datum Corporation "/>
        <s v="Graphic Design Institute "/>
        <s v="Trey Research "/>
        <s v="Bob Gage"/>
      </sharedItems>
    </cacheField>
    <cacheField name="Check Use" numFmtId="0">
      <sharedItems/>
    </cacheField>
    <cacheField name="Method of Distribution" numFmtId="0">
      <sharedItems/>
    </cacheField>
    <cacheField name="File Date" numFmtId="14">
      <sharedItems containsSemiMixedTypes="0" containsNonDate="0" containsDate="1" containsString="0" minDate="2013-01-20T00:00:00" maxDate="2013-03-03T00:00:00"/>
    </cacheField>
    <cacheField name="RemainingBudget" numFmtId="0" formula="(#NAME?/COUNT(#NAME?))-'Amount of Check'" databaseField="0"/>
  </cacheFields>
  <extLst>
    <ext xmlns:x14="http://schemas.microsoft.com/office/spreadsheetml/2009/9/main" uri="{725AE2AE-9491-48be-B2B4-4EB974FC3084}">
      <x14:pivotCacheDefinition pivotCacheId="4"/>
    </ext>
  </extLst>
</pivotCacheDefinition>
</file>

<file path=xl/pivotCache/pivotCacheRecords1.xml><?xml version="1.0" encoding="utf-8"?>
<pivotCacheRecords xmlns="http://schemas.openxmlformats.org/spreadsheetml/2006/main" xmlns:r="http://schemas.openxmlformats.org/officeDocument/2006/relationships" count="9">
  <r>
    <x v="0"/>
    <s v="Office"/>
    <x v="0"/>
    <x v="0"/>
    <n v="1"/>
    <x v="0"/>
    <n v="100"/>
    <x v="0"/>
    <s v="Blank CDs"/>
    <s v="Credit"/>
    <d v="2013-01-20T00:00:00"/>
  </r>
  <r>
    <x v="0"/>
    <s v="Office"/>
    <x v="1"/>
    <x v="1"/>
    <n v="5"/>
    <x v="0"/>
    <n v="50"/>
    <x v="0"/>
    <s v="Printer ink"/>
    <s v="Credit"/>
    <d v="2013-02-10T00:00:00"/>
  </r>
  <r>
    <x v="1"/>
    <s v="Store"/>
    <x v="2"/>
    <x v="0"/>
    <n v="2"/>
    <x v="1"/>
    <n v="550"/>
    <x v="1"/>
    <s v="Replace store window"/>
    <s v="Credit"/>
    <d v="2013-01-20T00:00:00"/>
  </r>
  <r>
    <x v="1"/>
    <s v="Store"/>
    <x v="3"/>
    <x v="0"/>
    <n v="3"/>
    <x v="1"/>
    <n v="355.27"/>
    <x v="2"/>
    <s v="New cash register"/>
    <s v="Credit"/>
    <d v="2013-01-20T00:00:00"/>
  </r>
  <r>
    <x v="2"/>
    <s v="Staffing"/>
    <x v="4"/>
    <x v="1"/>
    <n v="6"/>
    <x v="2"/>
    <n v="2500"/>
    <x v="3"/>
    <s v="contract designer"/>
    <s v="Check"/>
    <d v="2013-02-20T00:00:00"/>
  </r>
  <r>
    <x v="3"/>
    <s v="Equipment"/>
    <x v="5"/>
    <x v="0"/>
    <n v="5"/>
    <x v="3"/>
    <n v="1854"/>
    <x v="4"/>
    <s v="New laptop"/>
    <s v="Credit"/>
    <d v="2013-01-25T00:00:00"/>
  </r>
  <r>
    <x v="4"/>
    <s v="Other"/>
    <x v="6"/>
    <x v="0"/>
    <n v="4"/>
    <x v="4"/>
    <n v="35.6"/>
    <x v="5"/>
    <s v="Cab fare"/>
    <s v="Check"/>
    <d v="2013-01-23T00:00:00"/>
  </r>
  <r>
    <x v="1"/>
    <s v="Store"/>
    <x v="7"/>
    <x v="1"/>
    <n v="7"/>
    <x v="4"/>
    <n v="2000"/>
    <x v="5"/>
    <s v="Cab fare"/>
    <s v="Check"/>
    <d v="2013-02-02T00:00:00"/>
  </r>
  <r>
    <x v="2"/>
    <s v="Staffing"/>
    <x v="8"/>
    <x v="2"/>
    <n v="8"/>
    <x v="4"/>
    <n v="3000"/>
    <x v="5"/>
    <s v="Cab fare"/>
    <s v="Check"/>
    <d v="2013-03-02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MonthlyExpenses" cacheId="18" applyNumberFormats="0" applyBorderFormats="0" applyFontFormats="0" applyPatternFormats="0" applyAlignmentFormats="0" applyWidthHeightFormats="1" dataCaption="Values" updatedVersion="5" minRefreshableVersion="5" itemPrintTitles="1" createdVersion="5" indent="0" compact="0" compactData="0" multipleFieldFilters="0">
  <location ref="B19:F26" firstHeaderRow="1" firstDataRow="2" firstDataCol="1"/>
  <pivotFields count="12">
    <pivotField axis="axisRow" compact="0" outline="0" showAll="0" defaultSubtotal="0">
      <items count="5">
        <item x="0"/>
        <item x="1"/>
        <item x="2"/>
        <item x="3"/>
        <item x="4"/>
      </items>
    </pivotField>
    <pivotField compact="0" outline="0" showAll="0" defaultSubtotal="0"/>
    <pivotField compact="0" numFmtId="14" outline="0" showAll="0" defaultSubtotal="0">
      <items count="9">
        <item x="0"/>
        <item x="2"/>
        <item x="3"/>
        <item x="6"/>
        <item x="5"/>
        <item x="7"/>
        <item x="1"/>
        <item x="4"/>
        <item x="8"/>
      </items>
    </pivotField>
    <pivotField axis="axisCol" compact="0" outline="0" showAll="0" defaultSubtotal="0">
      <items count="3">
        <item x="0"/>
        <item x="1"/>
        <item x="2"/>
      </items>
    </pivotField>
    <pivotField compact="0" outline="0" showAll="0" defaultSubtotal="0"/>
    <pivotField compact="0" outline="0" showAll="0" defaultSubtotal="0">
      <items count="5">
        <item x="4"/>
        <item x="0"/>
        <item x="1"/>
        <item x="2"/>
        <item x="3"/>
      </items>
    </pivotField>
    <pivotField dataField="1" compact="0" numFmtId="164" outline="0" showAll="0" defaultSubtotal="0"/>
    <pivotField compact="0" outline="0" showAll="0" defaultSubtotal="0">
      <items count="6">
        <item x="2"/>
        <item x="5"/>
        <item x="0"/>
        <item x="1"/>
        <item x="3"/>
        <item x="4"/>
      </items>
    </pivotField>
    <pivotField compact="0" outline="0" showAll="0" defaultSubtotal="0"/>
    <pivotField compact="0" outline="0" showAll="0" defaultSubtotal="0"/>
    <pivotField compact="0" numFmtId="14" outline="0" showAll="0" defaultSubtotal="0"/>
    <pivotField compact="0" outline="0" dragToRow="0" dragToCol="0" dragToPage="0" showAll="0" defaultSubtotal="0"/>
  </pivotFields>
  <rowFields count="1">
    <field x="0"/>
  </rowFields>
  <rowItems count="6">
    <i>
      <x/>
    </i>
    <i>
      <x v="1"/>
    </i>
    <i>
      <x v="2"/>
    </i>
    <i>
      <x v="3"/>
    </i>
    <i>
      <x v="4"/>
    </i>
    <i t="grand">
      <x/>
    </i>
  </rowItems>
  <colFields count="1">
    <field x="3"/>
  </colFields>
  <colItems count="4">
    <i>
      <x/>
    </i>
    <i>
      <x v="1"/>
    </i>
    <i>
      <x v="2"/>
    </i>
    <i t="grand">
      <x/>
    </i>
  </colItems>
  <dataFields count="1">
    <dataField name="Sum of Amount of Check" fld="6" baseField="3" baseItem="0" numFmtId="164"/>
  </dataFields>
  <formats count="2">
    <format dxfId="13">
      <pivotArea dataOnly="0" labelOnly="1" outline="0" fieldPosition="0">
        <references count="1">
          <reference field="0" count="0"/>
        </references>
      </pivotArea>
    </format>
    <format dxfId="12">
      <pivotArea dataOnly="0" labelOnly="1" grandRow="1" outline="0" fieldPosition="0"/>
    </format>
  </formats>
  <pivotTableStyleInfo name="PivotStyleMedium11" showRowHeaders="1" showColHeaders="1" showRowStripes="1" showColStripes="0" showLastColumn="1"/>
  <extLst>
    <ext xmlns:x14="http://schemas.microsoft.com/office/spreadsheetml/2009/9/main" uri="{962EF5D1-5CA2-4c93-8EF4-DBF5C05439D2}">
      <x14:pivotTableDefinition xmlns:xm="http://schemas.microsoft.com/office/excel/2006/main" altText="Monthly expense summary" altTextSummary="PivotTable showing monthly expenses by G/L expense."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quested_by" sourceName="Requested by">
  <pivotTables>
    <pivotTable tabId="9" name="ptMonthlyExpenses"/>
  </pivotTables>
  <data>
    <tabular pivotCacheId="4">
      <items count="5">
        <i x="4" s="1"/>
        <i x="0" s="1"/>
        <i x="1" s="1"/>
        <i x="2" s="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Name_of_Payee" sourceName="Name of Payee">
  <pivotTables>
    <pivotTable tabId="9" name="ptMonthlyExpenses"/>
  </pivotTables>
  <data>
    <tabular pivotCacheId="4">
      <items count="6">
        <i x="2" s="1"/>
        <i x="5" s="1"/>
        <i x="0" s="1"/>
        <i x="1" s="1"/>
        <i x="3"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Number" sourceName="G/L Expense">
  <extLst>
    <x:ext xmlns:x15="http://schemas.microsoft.com/office/spreadsheetml/2010/11/main" uri="{2F2917AC-EB37-4324-AD4E-5DD8C200BD13}">
      <x15:tableSlicerCache tableId="7"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Account_Title" sourceName="Account Title">
  <extLst>
    <x:ext xmlns:x15="http://schemas.microsoft.com/office/spreadsheetml/2010/11/main" uri="{2F2917AC-EB37-4324-AD4E-5DD8C200BD13}">
      <x15:tableSlicerCache tableId="7"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umber" cache="Slicer_Number" caption="G/L Expense" rowHeight="241300"/>
  <slicer name="Account Title" cache="Slicer_Account_Title" caption="Account Title"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Requested by" cache="Slicer_Requested_by" caption="Requested by" columnCount="2" rowHeight="241300"/>
  <slicer name="Name of Payee" cache="Slicer_Name_of_Payee" caption="Name of Payee" columnCount="2" rowHeight="241300"/>
</slicers>
</file>

<file path=xl/tables/table1.xml><?xml version="1.0" encoding="utf-8"?>
<table xmlns="http://schemas.openxmlformats.org/spreadsheetml/2006/main" id="7" name="tblYTD" displayName="tblYTD" ref="B4:G10" totalsRowCount="1">
  <autoFilter ref="B4:G9">
    <filterColumn colId="0" hiddenButton="1"/>
    <filterColumn colId="1" hiddenButton="1"/>
    <filterColumn colId="2" hiddenButton="1"/>
    <filterColumn colId="3" hiddenButton="1"/>
    <filterColumn colId="4" hiddenButton="1"/>
    <filterColumn colId="5" hiddenButton="1"/>
  </autoFilter>
  <tableColumns count="6">
    <tableColumn id="1" name="G/L Expense" totalsRowLabel="Total" dataDxfId="24" totalsRowDxfId="23"/>
    <tableColumn id="2" name="Account Title" dataDxfId="22" dataCellStyle="40% - Accent3">
      <calculatedColumnFormula>VLOOKUP(tblYTD[[#This Row],[G/L Expense]],GL_List,2,0)</calculatedColumnFormula>
    </tableColumn>
    <tableColumn id="3" name="Actual" totalsRowFunction="sum" dataDxfId="21" totalsRowDxfId="20" dataCellStyle="40% - Accent3">
      <calculatedColumnFormula>SUMIF(tblData[G/L - Expense],tblYTD[[#This Row],[G/L Expense]],tblData[Amount of Check])</calculatedColumnFormula>
    </tableColumn>
    <tableColumn id="4" name="Budget" totalsRowFunction="sum" dataDxfId="19" totalsRowDxfId="18" dataCellStyle="40% - Accent3">
      <calculatedColumnFormula>VLOOKUP(tblYTD[[#This Row],[G/L Expense]],tblListData[],3,0)</calculatedColumnFormula>
    </tableColumn>
    <tableColumn id="5" name="Budget $" totalsRowFunction="sum" dataDxfId="17" totalsRowDxfId="16" dataCellStyle="40% - Accent3">
      <calculatedColumnFormula>tblYTD[[#This Row],[Budget]]-tblYTD[[#This Row],[Actual]]</calculatedColumnFormula>
    </tableColumn>
    <tableColumn id="6" name="Budget %" dataDxfId="15" totalsRowDxfId="14" dataCellStyle="40% - Accent3">
      <calculatedColumnFormula>tblYTD[[#This Row],[Budget $]]/tblYTD[[#This Row],[Budget]]</calculatedColumnFormula>
    </tableColumn>
  </tableColumns>
  <tableStyleInfo name="TableStyleLight11" showFirstColumn="0" showLastColumn="0" showRowStripes="1" showColumnStripes="0"/>
  <extLst>
    <ext xmlns:x14="http://schemas.microsoft.com/office/spreadsheetml/2009/9/main" uri="{504A1905-F514-4f6f-8877-14C23A59335A}">
      <x14:table altText="Actual vs. budget YTD table" altTextSummary="Summary table for account numbers.  Choose the G/L expense number and the other columns will be calculated for you."/>
    </ext>
  </extLst>
</table>
</file>

<file path=xl/tables/table2.xml><?xml version="1.0" encoding="utf-8"?>
<table xmlns="http://schemas.openxmlformats.org/spreadsheetml/2006/main" id="8" name="tblData" displayName="tblData" ref="B4:L13" totalsRowShown="0" headerRowDxfId="11">
  <autoFilter ref="B4:L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L - Expense" dataDxfId="10"/>
    <tableColumn id="12" name="Account Title" dataDxfId="9" dataCellStyle="40% - Accent3">
      <calculatedColumnFormula>IFERROR(VLOOKUP(tblData[[#This Row],[G/L - Expense]],GL_List,2,0),"")</calculatedColumnFormula>
    </tableColumn>
    <tableColumn id="2" name="Invoice Date" dataDxfId="8"/>
    <tableColumn id="10" name="Month" dataDxfId="7" dataCellStyle="40% - Accent3">
      <calculatedColumnFormula>IF(tblData[[#This Row],[Account Title]]="","",TEXT(tblData[[#This Row],[Invoice Date]],"mmm"))</calculatedColumnFormula>
    </tableColumn>
    <tableColumn id="3" name="Invoice #"/>
    <tableColumn id="4" name="Requested by" dataDxfId="6"/>
    <tableColumn id="5" name="Amount of Check" dataDxfId="5"/>
    <tableColumn id="6" name="Name of Payee" dataDxfId="4"/>
    <tableColumn id="7" name="Check Use"/>
    <tableColumn id="8" name="Method of Distribution"/>
    <tableColumn id="9" name="File Date" dataDxfId="3"/>
  </tableColumns>
  <tableStyleInfo name="TableStyleLight11" showFirstColumn="0" showLastColumn="0" showRowStripes="1" showColumnStripes="0"/>
  <extLst>
    <ext xmlns:x14="http://schemas.microsoft.com/office/spreadsheetml/2009/9/main" uri="{504A1905-F514-4f6f-8877-14C23A59335A}">
      <x14:table altText="G/L expense data" altTextSummary="Enter your G/L expense data, including invoice date/number, who requested it, the check amount, name of the payee, its use, method of distribution and file date."/>
    </ext>
  </extLst>
</table>
</file>

<file path=xl/tables/table3.xml><?xml version="1.0" encoding="utf-8"?>
<table xmlns="http://schemas.openxmlformats.org/spreadsheetml/2006/main" id="9" name="tblListData" displayName="tblListData" ref="B4:D9" totalsRowShown="0" headerRowDxfId="2">
  <autoFilter ref="B4:D9">
    <filterColumn colId="0" hiddenButton="1"/>
    <filterColumn colId="1" hiddenButton="1"/>
    <filterColumn colId="2" hiddenButton="1"/>
  </autoFilter>
  <tableColumns count="3">
    <tableColumn id="1" name="G/L - Expense" dataDxfId="1"/>
    <tableColumn id="12" name="Account Title"/>
    <tableColumn id="13" name="Budget" dataDxfId="0"/>
  </tableColumns>
  <tableStyleInfo name="TableStyleLight11" showFirstColumn="0" showLastColumn="0" showRowStripes="1" showColumnStripes="0"/>
  <extLst>
    <ext xmlns:x14="http://schemas.microsoft.com/office/spreadsheetml/2009/9/main" uri="{504A1905-F514-4f6f-8877-14C23A59335A}">
      <x14:table altText="G/L account titles table" altTextSummary="Enter a unique list of G/L expense numbers, their associated titles and budget amounts."/>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rganic">
  <a:themeElements>
    <a:clrScheme name="Organic">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Organic">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rganic">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timelineCaches/timelineCache1.xml><?xml version="1.0" encoding="utf-8"?>
<timelineCacheDefinition xmlns="http://schemas.microsoft.com/office/spreadsheetml/2010/11/main" xmlns:x15="http://schemas.microsoft.com/office/spreadsheetml/2010/11/main" name="NativeTimeline_Invoice_Date" sourceName="Invoice Date">
  <pivotTables>
    <pivotTable tabId="9" name="ptMonthlyExpenses"/>
  </pivotTables>
  <state minimalRefreshVersion="6" lastRefreshVersion="6" pivotCacheId="4" filterType="unknown">
    <bounds startDate="2013-01-01T00:00:00" endDate="201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Invoice Date" cache="NativeTimeline_Invoice_Date" caption="Invoice Date" level="2" selectionLevel="2" scrollPosition="2013-01-01T00:00:00"/>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autoPageBreaks="0" fitToPage="1"/>
  </sheetPr>
  <dimension ref="B2:G10"/>
  <sheetViews>
    <sheetView showGridLines="0" tabSelected="1" workbookViewId="0"/>
  </sheetViews>
  <sheetFormatPr defaultRowHeight="14.85" x14ac:dyDescent="0.25"/>
  <cols>
    <col min="1" max="1" width="1.7109375" customWidth="1"/>
    <col min="2" max="2" width="14.42578125" customWidth="1"/>
    <col min="3" max="3" width="17.85546875" customWidth="1"/>
    <col min="4" max="4" width="15.85546875" customWidth="1"/>
    <col min="5" max="5" width="17.28515625" customWidth="1"/>
    <col min="6" max="7" width="17.42578125" customWidth="1"/>
    <col min="8" max="8" width="4.7109375" customWidth="1"/>
    <col min="12" max="12" width="4.7109375" customWidth="1"/>
  </cols>
  <sheetData>
    <row r="2" spans="2:7" ht="30.8" x14ac:dyDescent="0.45">
      <c r="B2" s="5" t="s">
        <v>47</v>
      </c>
      <c r="C2" s="5"/>
      <c r="D2" s="5"/>
      <c r="E2" s="5"/>
      <c r="F2" s="5"/>
      <c r="G2" s="5"/>
    </row>
    <row r="4" spans="2:7" ht="15.05" x14ac:dyDescent="0.25">
      <c r="B4" t="s">
        <v>49</v>
      </c>
      <c r="C4" t="s">
        <v>0</v>
      </c>
      <c r="D4" t="s">
        <v>1</v>
      </c>
      <c r="E4" t="s">
        <v>2</v>
      </c>
      <c r="F4" t="s">
        <v>3</v>
      </c>
      <c r="G4" t="s">
        <v>4</v>
      </c>
    </row>
    <row r="5" spans="2:7" ht="15.05" x14ac:dyDescent="0.25">
      <c r="B5" s="15">
        <v>1000</v>
      </c>
      <c r="C5" s="7" t="str">
        <f>VLOOKUP(tblYTD[[#This Row],[G/L Expense]],GL_List,2,0)</f>
        <v>Office</v>
      </c>
      <c r="D5" s="8">
        <f>SUMIF(tblData[G/L - Expense],tblYTD[[#This Row],[G/L Expense]],tblData[Amount of Check])</f>
        <v>150</v>
      </c>
      <c r="E5" s="8">
        <f>VLOOKUP(tblYTD[[#This Row],[G/L Expense]],tblListData[],3,0)</f>
        <v>50000</v>
      </c>
      <c r="F5" s="8">
        <f>tblYTD[[#This Row],[Budget]]-tblYTD[[#This Row],[Actual]]</f>
        <v>49850</v>
      </c>
      <c r="G5" s="9">
        <f>tblYTD[[#This Row],[Budget $]]/tblYTD[[#This Row],[Budget]]</f>
        <v>0.997</v>
      </c>
    </row>
    <row r="6" spans="2:7" ht="15.05" x14ac:dyDescent="0.25">
      <c r="B6" s="15">
        <v>2000</v>
      </c>
      <c r="C6" s="7" t="str">
        <f>VLOOKUP(tblYTD[[#This Row],[G/L Expense]],GL_List,2,0)</f>
        <v>Store</v>
      </c>
      <c r="D6" s="8">
        <f>SUMIF(tblData[G/L - Expense],tblYTD[[#This Row],[G/L Expense]],tblData[Amount of Check])</f>
        <v>2905.27</v>
      </c>
      <c r="E6" s="8">
        <f>VLOOKUP(tblYTD[[#This Row],[G/L Expense]],tblListData[],3,0)</f>
        <v>75000</v>
      </c>
      <c r="F6" s="8">
        <f>tblYTD[[#This Row],[Budget]]-tblYTD[[#This Row],[Actual]]</f>
        <v>72094.73</v>
      </c>
      <c r="G6" s="9">
        <f>tblYTD[[#This Row],[Budget $]]/tblYTD[[#This Row],[Budget]]</f>
        <v>0.96126306666666661</v>
      </c>
    </row>
    <row r="7" spans="2:7" ht="15.05" x14ac:dyDescent="0.25">
      <c r="B7" s="15">
        <v>3000</v>
      </c>
      <c r="C7" s="7" t="str">
        <f>VLOOKUP(tblYTD[[#This Row],[G/L Expense]],GL_List,2,0)</f>
        <v>Staffing</v>
      </c>
      <c r="D7" s="8">
        <f>SUMIF(tblData[G/L - Expense],tblYTD[[#This Row],[G/L Expense]],tblData[Amount of Check])</f>
        <v>5500</v>
      </c>
      <c r="E7" s="8">
        <f>VLOOKUP(tblYTD[[#This Row],[G/L Expense]],tblListData[],3,0)</f>
        <v>100000</v>
      </c>
      <c r="F7" s="8">
        <f>tblYTD[[#This Row],[Budget]]-tblYTD[[#This Row],[Actual]]</f>
        <v>94500</v>
      </c>
      <c r="G7" s="9">
        <f>tblYTD[[#This Row],[Budget $]]/tblYTD[[#This Row],[Budget]]</f>
        <v>0.94499999999999995</v>
      </c>
    </row>
    <row r="8" spans="2:7" ht="15.05" x14ac:dyDescent="0.25">
      <c r="B8" s="15">
        <v>4000</v>
      </c>
      <c r="C8" s="7" t="str">
        <f>VLOOKUP(tblYTD[[#This Row],[G/L Expense]],GL_List,2,0)</f>
        <v>Equipment</v>
      </c>
      <c r="D8" s="8">
        <f>SUMIF(tblData[G/L - Expense],tblYTD[[#This Row],[G/L Expense]],tblData[Amount of Check])</f>
        <v>1854</v>
      </c>
      <c r="E8" s="8">
        <f>VLOOKUP(tblYTD[[#This Row],[G/L Expense]],tblListData[],3,0)</f>
        <v>25000</v>
      </c>
      <c r="F8" s="8">
        <f>tblYTD[[#This Row],[Budget]]-tblYTD[[#This Row],[Actual]]</f>
        <v>23146</v>
      </c>
      <c r="G8" s="9">
        <f>tblYTD[[#This Row],[Budget $]]/tblYTD[[#This Row],[Budget]]</f>
        <v>0.92584</v>
      </c>
    </row>
    <row r="9" spans="2:7" ht="15.05" x14ac:dyDescent="0.25">
      <c r="B9" s="15">
        <v>5000</v>
      </c>
      <c r="C9" s="7" t="str">
        <f>VLOOKUP(tblYTD[[#This Row],[G/L Expense]],GL_List,2,0)</f>
        <v>Other</v>
      </c>
      <c r="D9" s="8">
        <f>SUMIF(tblData[G/L - Expense],tblYTD[[#This Row],[G/L Expense]],tblData[Amount of Check])</f>
        <v>35.6</v>
      </c>
      <c r="E9" s="8">
        <f>VLOOKUP(tblYTD[[#This Row],[G/L Expense]],tblListData[],3,0)</f>
        <v>50000</v>
      </c>
      <c r="F9" s="8">
        <f>tblYTD[[#This Row],[Budget]]-tblYTD[[#This Row],[Actual]]</f>
        <v>49964.4</v>
      </c>
      <c r="G9" s="9">
        <f>tblYTD[[#This Row],[Budget $]]/tblYTD[[#This Row],[Budget]]</f>
        <v>0.99928800000000007</v>
      </c>
    </row>
    <row r="10" spans="2:7" ht="15.05" x14ac:dyDescent="0.25">
      <c r="B10" s="11" t="s">
        <v>10</v>
      </c>
      <c r="D10" s="2">
        <f>SUBTOTAL(109,tblYTD[Actual])</f>
        <v>10444.870000000001</v>
      </c>
      <c r="E10" s="2">
        <f>SUBTOTAL(109,tblYTD[Budget])</f>
        <v>300000</v>
      </c>
      <c r="F10" s="2">
        <f>SUBTOTAL(109,tblYTD[Budget $])</f>
        <v>289555.13</v>
      </c>
      <c r="G10" s="4"/>
    </row>
  </sheetData>
  <dataValidations count="1">
    <dataValidation type="list" allowBlank="1" showInputMessage="1" showErrorMessage="1" sqref="B5:B9">
      <formula1>GL_Expenses</formula1>
    </dataValidation>
  </dataValidations>
  <printOptions horizontalCentered="1"/>
  <pageMargins left="0.4" right="0.4" top="0.4" bottom="0.4" header="0.3" footer="0.3"/>
  <pageSetup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B2:F27"/>
  <sheetViews>
    <sheetView showGridLines="0" workbookViewId="0"/>
  </sheetViews>
  <sheetFormatPr defaultColWidth="15.7109375" defaultRowHeight="14.85" x14ac:dyDescent="0.25"/>
  <cols>
    <col min="1" max="1" width="1.7109375" customWidth="1"/>
    <col min="2" max="2" width="26.28515625" style="11" customWidth="1"/>
  </cols>
  <sheetData>
    <row r="2" spans="2:6" ht="30.8" x14ac:dyDescent="0.45">
      <c r="B2" s="5" t="s">
        <v>46</v>
      </c>
      <c r="C2" s="5"/>
      <c r="D2" s="5"/>
      <c r="E2" s="5"/>
      <c r="F2" s="5"/>
    </row>
    <row r="19" spans="2:6" ht="15.05" x14ac:dyDescent="0.25">
      <c r="B19" s="3" t="s">
        <v>44</v>
      </c>
      <c r="C19" s="3" t="s">
        <v>11</v>
      </c>
    </row>
    <row r="20" spans="2:6" ht="15.05" x14ac:dyDescent="0.25">
      <c r="B20" s="3" t="s">
        <v>13</v>
      </c>
      <c r="C20" t="s">
        <v>42</v>
      </c>
      <c r="D20" t="s">
        <v>43</v>
      </c>
      <c r="E20" t="s">
        <v>48</v>
      </c>
      <c r="F20" t="s">
        <v>12</v>
      </c>
    </row>
    <row r="21" spans="2:6" ht="15.05" x14ac:dyDescent="0.25">
      <c r="B21" s="11">
        <v>1000</v>
      </c>
      <c r="C21" s="2">
        <v>100</v>
      </c>
      <c r="D21" s="2">
        <v>50</v>
      </c>
      <c r="E21" s="2"/>
      <c r="F21" s="2">
        <v>150</v>
      </c>
    </row>
    <row r="22" spans="2:6" ht="15.05" x14ac:dyDescent="0.25">
      <c r="B22" s="11">
        <v>2000</v>
      </c>
      <c r="C22" s="2">
        <v>905.27</v>
      </c>
      <c r="D22" s="2">
        <v>2000</v>
      </c>
      <c r="E22" s="2"/>
      <c r="F22" s="2">
        <v>2905.27</v>
      </c>
    </row>
    <row r="23" spans="2:6" ht="15.05" x14ac:dyDescent="0.25">
      <c r="B23" s="11">
        <v>3000</v>
      </c>
      <c r="C23" s="2"/>
      <c r="D23" s="2">
        <v>2500</v>
      </c>
      <c r="E23" s="2">
        <v>3000</v>
      </c>
      <c r="F23" s="2">
        <v>5500</v>
      </c>
    </row>
    <row r="24" spans="2:6" x14ac:dyDescent="0.25">
      <c r="B24" s="11">
        <v>4000</v>
      </c>
      <c r="C24" s="2">
        <v>1854</v>
      </c>
      <c r="D24" s="2"/>
      <c r="E24" s="2"/>
      <c r="F24" s="2">
        <v>1854</v>
      </c>
    </row>
    <row r="25" spans="2:6" x14ac:dyDescent="0.25">
      <c r="B25" s="11">
        <v>5000</v>
      </c>
      <c r="C25" s="2">
        <v>35.6</v>
      </c>
      <c r="D25" s="2"/>
      <c r="E25" s="2"/>
      <c r="F25" s="2">
        <v>35.6</v>
      </c>
    </row>
    <row r="26" spans="2:6" x14ac:dyDescent="0.25">
      <c r="B26" s="11" t="s">
        <v>12</v>
      </c>
      <c r="C26" s="2">
        <v>2894.87</v>
      </c>
      <c r="D26" s="2">
        <v>4550</v>
      </c>
      <c r="E26" s="2">
        <v>3000</v>
      </c>
      <c r="F26" s="2">
        <v>10444.870000000001</v>
      </c>
    </row>
    <row r="27" spans="2:6" x14ac:dyDescent="0.25">
      <c r="B27"/>
    </row>
  </sheetData>
  <printOptions horizontalCentered="1"/>
  <pageMargins left="0.7" right="0.7" top="0.75" bottom="0.75" header="0.3" footer="0.3"/>
  <pageSetup fitToHeight="0" orientation="portrait" r:id="rId2"/>
  <headerFooter differentFirst="1">
    <oddFooter>Page &amp;P of &amp;N</oddFooter>
  </headerFooter>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fitToPage="1"/>
  </sheetPr>
  <dimension ref="B2:L13"/>
  <sheetViews>
    <sheetView showGridLines="0" workbookViewId="0"/>
  </sheetViews>
  <sheetFormatPr defaultRowHeight="14.85" x14ac:dyDescent="0.25"/>
  <cols>
    <col min="1" max="1" width="1.7109375" customWidth="1"/>
    <col min="2" max="2" width="15.28515625" customWidth="1"/>
    <col min="3" max="3" width="12.5703125" customWidth="1"/>
    <col min="4" max="4" width="12" customWidth="1"/>
    <col min="5" max="5" width="7" customWidth="1"/>
    <col min="6" max="6" width="8.85546875" customWidth="1"/>
    <col min="7" max="7" width="22.7109375" customWidth="1"/>
    <col min="8" max="8" width="13.7109375" customWidth="1"/>
    <col min="9" max="9" width="31.85546875" customWidth="1"/>
    <col min="10" max="10" width="20.85546875" customWidth="1"/>
    <col min="11" max="11" width="12" bestFit="1" customWidth="1"/>
    <col min="12" max="12" width="12.5703125" customWidth="1"/>
  </cols>
  <sheetData>
    <row r="2" spans="2:12" ht="30.8" x14ac:dyDescent="0.45">
      <c r="B2" s="5" t="s">
        <v>41</v>
      </c>
      <c r="C2" s="5"/>
      <c r="D2" s="5"/>
      <c r="E2" s="5"/>
      <c r="F2" s="5"/>
      <c r="G2" s="5"/>
      <c r="H2" s="5"/>
      <c r="I2" s="5"/>
      <c r="J2" s="5"/>
      <c r="K2" s="5"/>
      <c r="L2" s="5"/>
    </row>
    <row r="4" spans="2:12" ht="30.1" x14ac:dyDescent="0.25">
      <c r="B4" s="1" t="s">
        <v>13</v>
      </c>
      <c r="C4" s="1" t="s">
        <v>0</v>
      </c>
      <c r="D4" s="1" t="s">
        <v>14</v>
      </c>
      <c r="E4" s="1" t="s">
        <v>11</v>
      </c>
      <c r="F4" s="1" t="s">
        <v>15</v>
      </c>
      <c r="G4" s="1" t="s">
        <v>16</v>
      </c>
      <c r="H4" s="1" t="s">
        <v>17</v>
      </c>
      <c r="I4" s="1" t="s">
        <v>18</v>
      </c>
      <c r="J4" s="1" t="s">
        <v>19</v>
      </c>
      <c r="K4" s="1" t="s">
        <v>20</v>
      </c>
      <c r="L4" s="1" t="s">
        <v>21</v>
      </c>
    </row>
    <row r="5" spans="2:12" ht="15.05" x14ac:dyDescent="0.25">
      <c r="B5" s="15">
        <v>1000</v>
      </c>
      <c r="C5" s="7" t="str">
        <f>IFERROR(VLOOKUP(tblData[[#This Row],[G/L - Expense]],GL_List,2,0),"")</f>
        <v>Office</v>
      </c>
      <c r="D5" s="6">
        <v>41289</v>
      </c>
      <c r="E5" s="10" t="str">
        <f>IF(tblData[[#This Row],[Account Title]]="","",TEXT(tblData[[#This Row],[Invoice Date]],"mmm"))</f>
        <v>Jan</v>
      </c>
      <c r="F5">
        <v>1</v>
      </c>
      <c r="G5" s="1" t="s">
        <v>22</v>
      </c>
      <c r="H5" s="2">
        <v>100</v>
      </c>
      <c r="I5" s="1" t="s">
        <v>23</v>
      </c>
      <c r="J5" t="s">
        <v>24</v>
      </c>
      <c r="K5" t="s">
        <v>25</v>
      </c>
      <c r="L5" s="6">
        <v>41294</v>
      </c>
    </row>
    <row r="6" spans="2:12" ht="15.05" x14ac:dyDescent="0.25">
      <c r="B6" s="15">
        <v>1000</v>
      </c>
      <c r="C6" s="7" t="str">
        <f>IFERROR(VLOOKUP(tblData[[#This Row],[G/L - Expense]],GL_List,2,0),"")</f>
        <v>Office</v>
      </c>
      <c r="D6" s="6">
        <v>41312</v>
      </c>
      <c r="E6" s="10" t="str">
        <f>IF(tblData[[#This Row],[Account Title]]="","",TEXT(tblData[[#This Row],[Invoice Date]],"mmm"))</f>
        <v>Feb</v>
      </c>
      <c r="F6">
        <v>5</v>
      </c>
      <c r="G6" s="1" t="s">
        <v>22</v>
      </c>
      <c r="H6" s="2">
        <v>50</v>
      </c>
      <c r="I6" s="1" t="s">
        <v>23</v>
      </c>
      <c r="J6" t="s">
        <v>26</v>
      </c>
      <c r="K6" t="s">
        <v>25</v>
      </c>
      <c r="L6" s="6">
        <v>41315</v>
      </c>
    </row>
    <row r="7" spans="2:12" ht="15.05" x14ac:dyDescent="0.25">
      <c r="B7" s="15">
        <v>2000</v>
      </c>
      <c r="C7" s="7" t="str">
        <f>IFERROR(VLOOKUP(tblData[[#This Row],[G/L - Expense]],GL_List,2,0),"")</f>
        <v>Store</v>
      </c>
      <c r="D7" s="6">
        <v>41291</v>
      </c>
      <c r="E7" s="10" t="str">
        <f>IF(tblData[[#This Row],[Account Title]]="","",TEXT(tblData[[#This Row],[Invoice Date]],"mmm"))</f>
        <v>Jan</v>
      </c>
      <c r="F7">
        <v>2</v>
      </c>
      <c r="G7" s="1" t="s">
        <v>27</v>
      </c>
      <c r="H7" s="2">
        <v>550</v>
      </c>
      <c r="I7" s="1" t="s">
        <v>28</v>
      </c>
      <c r="J7" t="s">
        <v>29</v>
      </c>
      <c r="K7" t="s">
        <v>25</v>
      </c>
      <c r="L7" s="6">
        <v>41294</v>
      </c>
    </row>
    <row r="8" spans="2:12" ht="15.05" x14ac:dyDescent="0.25">
      <c r="B8" s="15">
        <v>2000</v>
      </c>
      <c r="C8" s="7" t="str">
        <f>IFERROR(VLOOKUP(tblData[[#This Row],[G/L - Expense]],GL_List,2,0),"")</f>
        <v>Store</v>
      </c>
      <c r="D8" s="6">
        <v>41293</v>
      </c>
      <c r="E8" s="10" t="str">
        <f>IF(tblData[[#This Row],[Account Title]]="","",TEXT(tblData[[#This Row],[Invoice Date]],"mmm"))</f>
        <v>Jan</v>
      </c>
      <c r="F8">
        <v>3</v>
      </c>
      <c r="G8" s="1" t="s">
        <v>27</v>
      </c>
      <c r="H8" s="2">
        <v>355.27</v>
      </c>
      <c r="I8" s="1" t="s">
        <v>30</v>
      </c>
      <c r="J8" t="s">
        <v>31</v>
      </c>
      <c r="K8" t="s">
        <v>25</v>
      </c>
      <c r="L8" s="6">
        <v>41294</v>
      </c>
    </row>
    <row r="9" spans="2:12" ht="15.05" x14ac:dyDescent="0.25">
      <c r="B9" s="15">
        <v>3000</v>
      </c>
      <c r="C9" s="7" t="str">
        <f>IFERROR(VLOOKUP(tblData[[#This Row],[G/L - Expense]],GL_List,2,0),"")</f>
        <v>Staffing</v>
      </c>
      <c r="D9" s="6">
        <v>41315</v>
      </c>
      <c r="E9" s="10" t="str">
        <f>IF(tblData[[#This Row],[Account Title]]="","",TEXT(tblData[[#This Row],[Invoice Date]],"mmm"))</f>
        <v>Feb</v>
      </c>
      <c r="F9">
        <v>6</v>
      </c>
      <c r="G9" s="1" t="s">
        <v>32</v>
      </c>
      <c r="H9" s="2">
        <v>2500</v>
      </c>
      <c r="I9" s="1" t="s">
        <v>33</v>
      </c>
      <c r="J9" t="s">
        <v>34</v>
      </c>
      <c r="K9" t="s">
        <v>35</v>
      </c>
      <c r="L9" s="6">
        <v>41325</v>
      </c>
    </row>
    <row r="10" spans="2:12" ht="15.05" x14ac:dyDescent="0.25">
      <c r="B10" s="15">
        <v>4000</v>
      </c>
      <c r="C10" s="7" t="str">
        <f>IFERROR(VLOOKUP(tblData[[#This Row],[G/L - Expense]],GL_List,2,0),"")</f>
        <v>Equipment</v>
      </c>
      <c r="D10" s="6">
        <v>41299</v>
      </c>
      <c r="E10" s="10" t="str">
        <f>IF(tblData[[#This Row],[Account Title]]="","",TEXT(tblData[[#This Row],[Invoice Date]],"mmm"))</f>
        <v>Jan</v>
      </c>
      <c r="F10">
        <v>5</v>
      </c>
      <c r="G10" s="1" t="s">
        <v>36</v>
      </c>
      <c r="H10" s="2">
        <v>1854</v>
      </c>
      <c r="I10" s="1" t="s">
        <v>37</v>
      </c>
      <c r="J10" t="s">
        <v>38</v>
      </c>
      <c r="K10" t="s">
        <v>25</v>
      </c>
      <c r="L10" s="6">
        <v>41299</v>
      </c>
    </row>
    <row r="11" spans="2:12" ht="15.05" x14ac:dyDescent="0.25">
      <c r="B11" s="15">
        <v>5000</v>
      </c>
      <c r="C11" s="7" t="str">
        <f>IFERROR(VLOOKUP(tblData[[#This Row],[G/L - Expense]],GL_List,2,0),"")</f>
        <v>Other</v>
      </c>
      <c r="D11" s="6">
        <v>41297</v>
      </c>
      <c r="E11" s="10" t="str">
        <f>IF(tblData[[#This Row],[Account Title]]="","",TEXT(tblData[[#This Row],[Invoice Date]],"mmm"))</f>
        <v>Jan</v>
      </c>
      <c r="F11">
        <v>4</v>
      </c>
      <c r="G11" s="1" t="s">
        <v>39</v>
      </c>
      <c r="H11" s="2">
        <v>35.6</v>
      </c>
      <c r="I11" s="1" t="s">
        <v>39</v>
      </c>
      <c r="J11" t="s">
        <v>40</v>
      </c>
      <c r="K11" t="s">
        <v>35</v>
      </c>
      <c r="L11" s="6">
        <v>41297</v>
      </c>
    </row>
    <row r="12" spans="2:12" ht="15.05" x14ac:dyDescent="0.25">
      <c r="B12" s="15">
        <v>2000</v>
      </c>
      <c r="C12" s="7" t="str">
        <f>IFERROR(VLOOKUP(tblData[[#This Row],[G/L - Expense]],GL_List,2,0),"")</f>
        <v>Store</v>
      </c>
      <c r="D12" s="6">
        <v>41306</v>
      </c>
      <c r="E12" s="10" t="str">
        <f>IF(tblData[[#This Row],[Account Title]]="","",TEXT(tblData[[#This Row],[Invoice Date]],"mmm"))</f>
        <v>Feb</v>
      </c>
      <c r="F12">
        <v>7</v>
      </c>
      <c r="G12" s="1" t="s">
        <v>39</v>
      </c>
      <c r="H12" s="2">
        <v>2000</v>
      </c>
      <c r="I12" s="1" t="s">
        <v>39</v>
      </c>
      <c r="J12" t="s">
        <v>40</v>
      </c>
      <c r="K12" t="s">
        <v>35</v>
      </c>
      <c r="L12" s="6">
        <v>41307</v>
      </c>
    </row>
    <row r="13" spans="2:12" ht="15.05" x14ac:dyDescent="0.25">
      <c r="B13" s="15">
        <v>3000</v>
      </c>
      <c r="C13" s="7" t="str">
        <f>IFERROR(VLOOKUP(tblData[[#This Row],[G/L - Expense]],GL_List,2,0),"")</f>
        <v>Staffing</v>
      </c>
      <c r="D13" s="6">
        <v>41334</v>
      </c>
      <c r="E13" s="10" t="str">
        <f>IF(tblData[[#This Row],[Account Title]]="","",TEXT(tblData[[#This Row],[Invoice Date]],"mmm"))</f>
        <v>Mar</v>
      </c>
      <c r="F13">
        <v>8</v>
      </c>
      <c r="G13" s="1" t="s">
        <v>39</v>
      </c>
      <c r="H13" s="2">
        <v>3000</v>
      </c>
      <c r="I13" s="1" t="s">
        <v>39</v>
      </c>
      <c r="J13" t="s">
        <v>40</v>
      </c>
      <c r="K13" t="s">
        <v>35</v>
      </c>
      <c r="L13" s="6">
        <v>41335</v>
      </c>
    </row>
  </sheetData>
  <dataValidations count="1">
    <dataValidation type="list" allowBlank="1" showInputMessage="1" showErrorMessage="1" sqref="B5:B13">
      <formula1>GL_Expenses</formula1>
    </dataValidation>
  </dataValidations>
  <printOptions horizontalCentered="1"/>
  <pageMargins left="0.4" right="0.4" top="0.4" bottom="0.4" header="0.3" footer="0.3"/>
  <pageSetup scale="69" fitToHeight="0" orientation="landscape" r:id="rId1"/>
  <headerFooter differentFirst="1">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autoPageBreaks="0" fitToPage="1"/>
  </sheetPr>
  <dimension ref="B2:E9"/>
  <sheetViews>
    <sheetView showGridLines="0" workbookViewId="0"/>
  </sheetViews>
  <sheetFormatPr defaultRowHeight="14.85" x14ac:dyDescent="0.25"/>
  <cols>
    <col min="1" max="1" width="1.7109375" customWidth="1"/>
    <col min="2" max="2" width="15.28515625" style="13" customWidth="1"/>
    <col min="3" max="3" width="15.28515625" customWidth="1"/>
    <col min="4" max="4" width="16.140625" customWidth="1"/>
  </cols>
  <sheetData>
    <row r="2" spans="2:5" ht="30.8" x14ac:dyDescent="0.45">
      <c r="B2" s="14" t="s">
        <v>45</v>
      </c>
      <c r="C2" s="14"/>
      <c r="D2" s="14"/>
      <c r="E2" s="5"/>
    </row>
    <row r="4" spans="2:5" ht="15.05" x14ac:dyDescent="0.25">
      <c r="B4" s="12" t="s">
        <v>13</v>
      </c>
      <c r="C4" s="1" t="s">
        <v>0</v>
      </c>
      <c r="D4" s="1" t="s">
        <v>2</v>
      </c>
    </row>
    <row r="5" spans="2:5" ht="15.05" x14ac:dyDescent="0.25">
      <c r="B5" s="15">
        <v>1000</v>
      </c>
      <c r="C5" t="s">
        <v>5</v>
      </c>
      <c r="D5" s="2">
        <v>50000</v>
      </c>
    </row>
    <row r="6" spans="2:5" ht="15.05" x14ac:dyDescent="0.25">
      <c r="B6" s="15">
        <v>2000</v>
      </c>
      <c r="C6" t="s">
        <v>6</v>
      </c>
      <c r="D6" s="2">
        <v>75000</v>
      </c>
    </row>
    <row r="7" spans="2:5" ht="15.05" x14ac:dyDescent="0.25">
      <c r="B7" s="15">
        <v>3000</v>
      </c>
      <c r="C7" t="s">
        <v>7</v>
      </c>
      <c r="D7" s="2">
        <v>100000</v>
      </c>
    </row>
    <row r="8" spans="2:5" ht="15.05" x14ac:dyDescent="0.25">
      <c r="B8" s="15">
        <v>4000</v>
      </c>
      <c r="C8" t="s">
        <v>8</v>
      </c>
      <c r="D8" s="2">
        <v>25000</v>
      </c>
    </row>
    <row r="9" spans="2:5" ht="15.05" x14ac:dyDescent="0.25">
      <c r="B9" s="15">
        <v>5000</v>
      </c>
      <c r="C9" t="s">
        <v>9</v>
      </c>
      <c r="D9" s="2">
        <v>50000</v>
      </c>
    </row>
  </sheetData>
  <printOptions horizontalCentered="1"/>
  <pageMargins left="0.4" right="0.4" top="0.4" bottom="0.4" header="0.3" footer="0.3"/>
  <pageSetup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8429AD4-0209-4CB8-939A-201B383BE6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YTD SUMMARY</vt:lpstr>
      <vt:lpstr>MONTHLY EXPENSES</vt:lpstr>
      <vt:lpstr>GL EXPENSE DATA</vt:lpstr>
      <vt:lpstr>GL LIST</vt:lpstr>
      <vt:lpstr>GL_Expenses</vt:lpstr>
      <vt:lpstr>GL_List</vt:lpstr>
      <vt:lpstr>'GL EXPENSE DATA'!Print_Titles</vt:lpstr>
      <vt:lpstr>'GL LIST'!Print_Titles</vt:lpstr>
      <vt:lpstr>'MONTHLY EXPENSES'!Print_Titles</vt:lpstr>
      <vt:lpstr>'YTD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keywords/>
  <cp:lastModifiedBy>Win</cp:lastModifiedBy>
  <dcterms:created xsi:type="dcterms:W3CDTF">2015-03-04T15:43:27Z</dcterms:created>
  <dcterms:modified xsi:type="dcterms:W3CDTF">2015-03-04T15:43:27Z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TC041020279991</vt:lpwstr>
  </property>
</Properties>
</file>